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030"/>
  <workbookPr codeName="ThisWorkbook" defaultThemeVersion="124226"/>
  <mc:AlternateContent xmlns:mc="http://schemas.openxmlformats.org/markup-compatibility/2006">
    <mc:Choice Requires="x15">
      <x15ac:absPath xmlns:x15ac="http://schemas.microsoft.com/office/spreadsheetml/2010/11/ac" url="S:\PU\17 Bids\03-04APR17 - ERP System Selection\"/>
    </mc:Choice>
  </mc:AlternateContent>
  <workbookProtection workbookPassword="E125" lockStructure="1"/>
  <bookViews>
    <workbookView xWindow="14000" yWindow="180" windowWidth="14280" windowHeight="12530" tabRatio="692"/>
  </bookViews>
  <sheets>
    <sheet name="Vendor Checklist" sheetId="19" r:id="rId1"/>
    <sheet name="Proposal Summary" sheetId="6" r:id="rId2"/>
    <sheet name="Module Summary" sheetId="1" r:id="rId3"/>
    <sheet name="Module Information" sheetId="20" r:id="rId4"/>
    <sheet name="Application Software" sheetId="9" r:id="rId5"/>
    <sheet name="Other Software" sheetId="13" r:id="rId6"/>
    <sheet name="Hardware" sheetId="16" r:id="rId7"/>
    <sheet name="Implementation Services" sheetId="10" r:id="rId8"/>
    <sheet name="Train-the-Trainer Training" sheetId="11" r:id="rId9"/>
    <sheet name="Optional End-User Training" sheetId="15" r:id="rId10"/>
    <sheet name="Data Conversion Services" sheetId="17" r:id="rId11"/>
    <sheet name="Interfaces" sheetId="3" r:id="rId12"/>
    <sheet name="Modifications" sheetId="12" r:id="rId13"/>
    <sheet name="Other Implementation Services" sheetId="14" r:id="rId14"/>
  </sheets>
  <definedNames>
    <definedName name="_xlnm.Print_Area" localSheetId="4">'Application Software'!$B$2:$E$76</definedName>
    <definedName name="_xlnm.Print_Area" localSheetId="10">'Data Conversion Services'!$B$2:$I$51</definedName>
    <definedName name="_xlnm.Print_Area" localSheetId="6">Hardware!$B$2:$G$60</definedName>
    <definedName name="_xlnm.Print_Area" localSheetId="7">'Implementation Services'!$B$2:$F$76</definedName>
    <definedName name="_xlnm.Print_Area" localSheetId="11">Interfaces!$B$2:$J$39</definedName>
    <definedName name="_xlnm.Print_Area" localSheetId="12">Modifications!$B$2:$I$60</definedName>
    <definedName name="_xlnm.Print_Area" localSheetId="3">'Module Information'!$B$2:$I$70</definedName>
    <definedName name="_xlnm.Print_Area" localSheetId="2">'Module Summary'!$B$2:$P$76</definedName>
    <definedName name="_xlnm.Print_Area" localSheetId="9">'Optional End-User Training'!$B$2:$F$76</definedName>
    <definedName name="_xlnm.Print_Area" localSheetId="13">'Other Implementation Services'!$B$2:$F$56</definedName>
    <definedName name="_xlnm.Print_Area" localSheetId="5">'Other Software'!$B$2:$G$60</definedName>
    <definedName name="_xlnm.Print_Area" localSheetId="1">'Proposal Summary'!$B$2:$E$32</definedName>
    <definedName name="_xlnm.Print_Area" localSheetId="8">'Train-the-Trainer Training'!$B$2:$F$76</definedName>
    <definedName name="_xlnm.Print_Area" localSheetId="0">'Vendor Checklist'!$A$1:$E$38</definedName>
    <definedName name="_xlnm.Print_Titles" localSheetId="4">'Application Software'!$2:$4</definedName>
    <definedName name="_xlnm.Print_Titles" localSheetId="6">Hardware!$2:$4</definedName>
    <definedName name="_xlnm.Print_Titles" localSheetId="7">'Implementation Services'!$2:$4</definedName>
    <definedName name="_xlnm.Print_Titles" localSheetId="3">'Module Information'!$2:$4</definedName>
    <definedName name="_xlnm.Print_Titles" localSheetId="2">'Module Summary'!$2:$4</definedName>
    <definedName name="_xlnm.Print_Titles" localSheetId="9">'Optional End-User Training'!$2:$4</definedName>
    <definedName name="_xlnm.Print_Titles" localSheetId="13">'Other Implementation Services'!$2:$4</definedName>
    <definedName name="_xlnm.Print_Titles" localSheetId="5">'Other Software'!$2:$4</definedName>
    <definedName name="_xlnm.Print_Titles" localSheetId="1">'Proposal Summary'!$2:$2</definedName>
    <definedName name="_xlnm.Print_Titles" localSheetId="8">'Train-the-Trainer Training'!$2:$4</definedName>
  </definedNames>
  <calcPr calcId="171027"/>
</workbook>
</file>

<file path=xl/calcChain.xml><?xml version="1.0" encoding="utf-8"?>
<calcChain xmlns="http://schemas.openxmlformats.org/spreadsheetml/2006/main">
  <c r="D20" i="1" l="1"/>
  <c r="E20" i="1"/>
  <c r="G20" i="1"/>
  <c r="H20" i="1"/>
  <c r="I20" i="1"/>
  <c r="K20" i="1"/>
  <c r="L20" i="1"/>
  <c r="P20" i="1"/>
  <c r="D21" i="1"/>
  <c r="E21" i="1"/>
  <c r="G21" i="1"/>
  <c r="H21" i="1"/>
  <c r="K21" i="1"/>
  <c r="L21" i="1"/>
  <c r="P21" i="1"/>
  <c r="B20" i="9"/>
  <c r="B21" i="9"/>
  <c r="B20" i="15"/>
  <c r="E20" i="15"/>
  <c r="B21" i="15"/>
  <c r="E21" i="15"/>
  <c r="B20" i="11"/>
  <c r="E20" i="11"/>
  <c r="M20" i="1" s="1"/>
  <c r="O20" i="1" s="1"/>
  <c r="B21" i="11"/>
  <c r="E21" i="11"/>
  <c r="M21" i="1" s="1"/>
  <c r="E20" i="10"/>
  <c r="E21" i="10"/>
  <c r="I21" i="1" s="1"/>
  <c r="O21" i="1" s="1"/>
  <c r="B20" i="10"/>
  <c r="B21" i="10"/>
  <c r="H34" i="3" l="1"/>
  <c r="B2" i="20" l="1"/>
  <c r="B21" i="20" l="1"/>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5" i="20"/>
  <c r="B6" i="20"/>
  <c r="B7" i="20"/>
  <c r="B8" i="20"/>
  <c r="B9" i="20"/>
  <c r="B10" i="20"/>
  <c r="B11" i="20"/>
  <c r="B12" i="20"/>
  <c r="B13" i="20"/>
  <c r="B14" i="20"/>
  <c r="B15" i="20"/>
  <c r="B16" i="20"/>
  <c r="B17" i="20"/>
  <c r="B18" i="20"/>
  <c r="C17" i="19"/>
  <c r="C16" i="19"/>
  <c r="B3" i="20" l="1"/>
  <c r="B2" i="14" l="1"/>
  <c r="B2" i="12"/>
  <c r="B2" i="3"/>
  <c r="B2" i="17"/>
  <c r="B2" i="15"/>
  <c r="B2" i="11"/>
  <c r="B2" i="10"/>
  <c r="B2" i="16"/>
  <c r="B2" i="13"/>
  <c r="B2" i="9"/>
  <c r="B2" i="1"/>
  <c r="C17" i="6"/>
  <c r="B17" i="6"/>
  <c r="D16" i="6"/>
  <c r="C16" i="6"/>
  <c r="C15" i="6"/>
  <c r="B15" i="6"/>
  <c r="B2" i="6"/>
  <c r="B37" i="19" l="1"/>
  <c r="F40" i="17" l="1"/>
  <c r="H42" i="17"/>
  <c r="H43" i="17" s="1"/>
  <c r="F43" i="17"/>
  <c r="H29" i="3" l="1"/>
  <c r="H30" i="3"/>
  <c r="H31" i="3"/>
  <c r="H32" i="3"/>
  <c r="H33" i="3"/>
  <c r="H39" i="17" l="1"/>
  <c r="C75" i="15"/>
  <c r="C75" i="11"/>
  <c r="C75" i="10"/>
  <c r="E58" i="13"/>
  <c r="D75" i="9"/>
  <c r="C75" i="9"/>
  <c r="G19" i="1" l="1"/>
  <c r="H19" i="1"/>
  <c r="K19" i="1"/>
  <c r="L19" i="1"/>
  <c r="B19" i="15"/>
  <c r="E19" i="15"/>
  <c r="B19" i="11"/>
  <c r="E19" i="11"/>
  <c r="M19" i="1" s="1"/>
  <c r="B19" i="9"/>
  <c r="B19" i="10"/>
  <c r="E19" i="10"/>
  <c r="I19" i="1" s="1"/>
  <c r="D19" i="1"/>
  <c r="E19" i="1"/>
  <c r="P19" i="1" s="1"/>
  <c r="O19" i="1" l="1"/>
  <c r="H38" i="17" l="1"/>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H7" i="17"/>
  <c r="H6" i="17"/>
  <c r="B3" i="17"/>
  <c r="B24" i="19" s="1"/>
  <c r="H40" i="17" l="1"/>
  <c r="C11" i="6" s="1"/>
  <c r="B11" i="6"/>
  <c r="D3" i="17"/>
  <c r="C24" i="19" s="1"/>
  <c r="F44" i="17"/>
  <c r="H44" i="17" l="1"/>
  <c r="D22" i="1"/>
  <c r="E22" i="1"/>
  <c r="P22" i="1" s="1"/>
  <c r="G22" i="1"/>
  <c r="H22" i="1"/>
  <c r="K22" i="1"/>
  <c r="L22" i="1"/>
  <c r="D23" i="1"/>
  <c r="E23" i="1"/>
  <c r="P23" i="1" s="1"/>
  <c r="G23" i="1"/>
  <c r="H23" i="1"/>
  <c r="K23" i="1"/>
  <c r="L23" i="1"/>
  <c r="D24" i="1"/>
  <c r="E24" i="1"/>
  <c r="P24" i="1" s="1"/>
  <c r="G24" i="1"/>
  <c r="H24" i="1"/>
  <c r="K24" i="1"/>
  <c r="L24" i="1"/>
  <c r="D25" i="1"/>
  <c r="E25" i="1"/>
  <c r="P25" i="1" s="1"/>
  <c r="G25" i="1"/>
  <c r="H25" i="1"/>
  <c r="K25" i="1"/>
  <c r="L25" i="1"/>
  <c r="D26" i="1"/>
  <c r="E26" i="1"/>
  <c r="P26" i="1" s="1"/>
  <c r="G26" i="1"/>
  <c r="H26" i="1"/>
  <c r="K26" i="1"/>
  <c r="L26" i="1"/>
  <c r="D27" i="1"/>
  <c r="E27" i="1"/>
  <c r="P27" i="1" s="1"/>
  <c r="G27" i="1"/>
  <c r="H27" i="1"/>
  <c r="K27" i="1"/>
  <c r="L27" i="1"/>
  <c r="D28" i="1"/>
  <c r="E28" i="1"/>
  <c r="P28" i="1" s="1"/>
  <c r="G28" i="1"/>
  <c r="H28" i="1"/>
  <c r="K28" i="1"/>
  <c r="L28" i="1"/>
  <c r="D29" i="1"/>
  <c r="E29" i="1"/>
  <c r="P29" i="1" s="1"/>
  <c r="G29" i="1"/>
  <c r="H29" i="1"/>
  <c r="K29" i="1"/>
  <c r="L29" i="1"/>
  <c r="D30" i="1"/>
  <c r="E30" i="1"/>
  <c r="P30" i="1" s="1"/>
  <c r="G30" i="1"/>
  <c r="H30" i="1"/>
  <c r="K30" i="1"/>
  <c r="L30" i="1"/>
  <c r="D31" i="1"/>
  <c r="E31" i="1"/>
  <c r="P31" i="1" s="1"/>
  <c r="G31" i="1"/>
  <c r="H31" i="1"/>
  <c r="K31" i="1"/>
  <c r="L31" i="1"/>
  <c r="D32" i="1"/>
  <c r="E32" i="1"/>
  <c r="P32" i="1" s="1"/>
  <c r="G32" i="1"/>
  <c r="H32" i="1"/>
  <c r="K32" i="1"/>
  <c r="L32" i="1"/>
  <c r="D33" i="1"/>
  <c r="E33" i="1"/>
  <c r="P33" i="1" s="1"/>
  <c r="G33" i="1"/>
  <c r="H33" i="1"/>
  <c r="K33" i="1"/>
  <c r="L33" i="1"/>
  <c r="D34" i="1"/>
  <c r="E34" i="1"/>
  <c r="P34" i="1" s="1"/>
  <c r="G34" i="1"/>
  <c r="H34" i="1"/>
  <c r="K34" i="1"/>
  <c r="L34" i="1"/>
  <c r="D35" i="1"/>
  <c r="E35" i="1"/>
  <c r="P35" i="1" s="1"/>
  <c r="G35" i="1"/>
  <c r="H35" i="1"/>
  <c r="K35" i="1"/>
  <c r="L35" i="1"/>
  <c r="B22" i="15"/>
  <c r="E22" i="15"/>
  <c r="B23" i="15"/>
  <c r="E23" i="15"/>
  <c r="B24" i="15"/>
  <c r="E24" i="15"/>
  <c r="B25" i="15"/>
  <c r="E25" i="15"/>
  <c r="B26" i="15"/>
  <c r="E26" i="15"/>
  <c r="B27" i="15"/>
  <c r="E27" i="15"/>
  <c r="B28" i="15"/>
  <c r="E28" i="15"/>
  <c r="B29" i="15"/>
  <c r="E29" i="15"/>
  <c r="B30" i="15"/>
  <c r="E30" i="15"/>
  <c r="B31" i="15"/>
  <c r="E31" i="15"/>
  <c r="B32" i="15"/>
  <c r="E32" i="15"/>
  <c r="B33" i="15"/>
  <c r="E33" i="15"/>
  <c r="B34" i="15"/>
  <c r="E34" i="15"/>
  <c r="B35" i="15"/>
  <c r="E35" i="15"/>
  <c r="B22" i="11"/>
  <c r="E22" i="11"/>
  <c r="M22" i="1" s="1"/>
  <c r="B23" i="11"/>
  <c r="E23" i="11"/>
  <c r="M23" i="1" s="1"/>
  <c r="B24" i="11"/>
  <c r="E24" i="11"/>
  <c r="M24" i="1" s="1"/>
  <c r="B25" i="11"/>
  <c r="E25" i="11"/>
  <c r="M25" i="1" s="1"/>
  <c r="B26" i="11"/>
  <c r="E26" i="11"/>
  <c r="M26" i="1" s="1"/>
  <c r="B27" i="11"/>
  <c r="E27" i="11"/>
  <c r="M27" i="1" s="1"/>
  <c r="B28" i="11"/>
  <c r="E28" i="11"/>
  <c r="M28" i="1" s="1"/>
  <c r="B29" i="11"/>
  <c r="E29" i="11"/>
  <c r="M29" i="1" s="1"/>
  <c r="B30" i="11"/>
  <c r="E30" i="11"/>
  <c r="M30" i="1" s="1"/>
  <c r="B31" i="11"/>
  <c r="E31" i="11"/>
  <c r="M31" i="1" s="1"/>
  <c r="B32" i="11"/>
  <c r="E32" i="11"/>
  <c r="M32" i="1" s="1"/>
  <c r="B33" i="11"/>
  <c r="E33" i="11"/>
  <c r="M33" i="1" s="1"/>
  <c r="B34" i="11"/>
  <c r="E34" i="11"/>
  <c r="M34" i="1" s="1"/>
  <c r="B35" i="11"/>
  <c r="E35" i="11"/>
  <c r="M35" i="1" s="1"/>
  <c r="B22" i="10"/>
  <c r="E22" i="10"/>
  <c r="I22" i="1" s="1"/>
  <c r="B23" i="10"/>
  <c r="E23" i="10"/>
  <c r="I23" i="1" s="1"/>
  <c r="B24" i="10"/>
  <c r="E24" i="10"/>
  <c r="I24" i="1" s="1"/>
  <c r="B25" i="10"/>
  <c r="E25" i="10"/>
  <c r="I25" i="1" s="1"/>
  <c r="B26" i="10"/>
  <c r="E26" i="10"/>
  <c r="I26" i="1" s="1"/>
  <c r="B27" i="10"/>
  <c r="E27" i="10"/>
  <c r="I27" i="1" s="1"/>
  <c r="B28" i="10"/>
  <c r="E28" i="10"/>
  <c r="I28" i="1" s="1"/>
  <c r="B29" i="10"/>
  <c r="E29" i="10"/>
  <c r="I29" i="1" s="1"/>
  <c r="B30" i="10"/>
  <c r="E30" i="10"/>
  <c r="I30" i="1" s="1"/>
  <c r="B31" i="10"/>
  <c r="E31" i="10"/>
  <c r="I31" i="1" s="1"/>
  <c r="B32" i="10"/>
  <c r="E32" i="10"/>
  <c r="I32" i="1" s="1"/>
  <c r="B33" i="10"/>
  <c r="E33" i="10"/>
  <c r="I33" i="1" s="1"/>
  <c r="B34" i="10"/>
  <c r="E34" i="10"/>
  <c r="I34" i="1" s="1"/>
  <c r="B35" i="10"/>
  <c r="E35" i="10"/>
  <c r="I35" i="1" s="1"/>
  <c r="B22" i="9"/>
  <c r="B23" i="9"/>
  <c r="B24" i="9"/>
  <c r="B25" i="9"/>
  <c r="B26" i="9"/>
  <c r="B27" i="9"/>
  <c r="B28" i="9"/>
  <c r="B29" i="9"/>
  <c r="B30" i="9"/>
  <c r="B31" i="9"/>
  <c r="B32" i="9"/>
  <c r="B33" i="9"/>
  <c r="B34" i="9"/>
  <c r="B35" i="9"/>
  <c r="O23" i="1" l="1"/>
  <c r="O26" i="1"/>
  <c r="O25" i="1"/>
  <c r="O34" i="1"/>
  <c r="O33" i="1"/>
  <c r="O22" i="1"/>
  <c r="O30" i="1"/>
  <c r="O29" i="1"/>
  <c r="O24" i="1"/>
  <c r="O35" i="1"/>
  <c r="O31" i="1"/>
  <c r="O27" i="1"/>
  <c r="O32" i="1"/>
  <c r="O28" i="1"/>
  <c r="D67" i="1"/>
  <c r="E67" i="1"/>
  <c r="D65" i="1"/>
  <c r="C72" i="15" l="1"/>
  <c r="C72" i="11"/>
  <c r="C72" i="10"/>
  <c r="D72" i="9"/>
  <c r="C72" i="9"/>
  <c r="B3" i="6" l="1"/>
  <c r="B3" i="1"/>
  <c r="B16" i="19" s="1"/>
  <c r="C3" i="6" l="1"/>
  <c r="C15" i="19" s="1"/>
  <c r="B15" i="19"/>
  <c r="B3" i="3"/>
  <c r="D3" i="3" l="1"/>
  <c r="C25" i="19" s="1"/>
  <c r="B25" i="19"/>
  <c r="B60" i="16"/>
  <c r="F59" i="16"/>
  <c r="C59" i="16"/>
  <c r="E58" i="16"/>
  <c r="B57" i="16"/>
  <c r="F56" i="16"/>
  <c r="D8" i="6" s="1"/>
  <c r="C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B5" i="16"/>
  <c r="G4" i="16"/>
  <c r="F4" i="16"/>
  <c r="E4" i="16"/>
  <c r="B3" i="16"/>
  <c r="B20" i="19" s="1"/>
  <c r="E59" i="16" l="1"/>
  <c r="E56" i="16"/>
  <c r="C8" i="6" s="1"/>
  <c r="C3" i="16"/>
  <c r="C20" i="19" s="1"/>
  <c r="B8" i="6"/>
  <c r="C60" i="16"/>
  <c r="F60" i="16"/>
  <c r="B75" i="1"/>
  <c r="B59" i="16" l="1"/>
  <c r="E60" i="16"/>
  <c r="B72" i="1"/>
  <c r="B76" i="15"/>
  <c r="E74" i="15"/>
  <c r="E75" i="15" s="1"/>
  <c r="B74" i="15"/>
  <c r="B73" i="15"/>
  <c r="E71" i="15"/>
  <c r="B71" i="15"/>
  <c r="E70" i="15"/>
  <c r="B70" i="15"/>
  <c r="E69" i="15"/>
  <c r="B69" i="15"/>
  <c r="E68" i="15"/>
  <c r="B68" i="15"/>
  <c r="E67" i="15"/>
  <c r="B67" i="15"/>
  <c r="E66" i="15"/>
  <c r="B66" i="15"/>
  <c r="E65" i="15"/>
  <c r="B65" i="15"/>
  <c r="E64" i="15"/>
  <c r="B64" i="15"/>
  <c r="E63" i="15"/>
  <c r="B63" i="15"/>
  <c r="E62" i="15"/>
  <c r="B62" i="15"/>
  <c r="E61" i="15"/>
  <c r="B61" i="15"/>
  <c r="E60" i="15"/>
  <c r="B60" i="15"/>
  <c r="E59" i="15"/>
  <c r="B59" i="15"/>
  <c r="E58" i="15"/>
  <c r="B58" i="15"/>
  <c r="E57" i="15"/>
  <c r="B57" i="15"/>
  <c r="E56" i="15"/>
  <c r="B56" i="15"/>
  <c r="E55" i="15"/>
  <c r="B55" i="15"/>
  <c r="E54" i="15"/>
  <c r="B54" i="15"/>
  <c r="E53" i="15"/>
  <c r="B53" i="15"/>
  <c r="E52" i="15"/>
  <c r="B52" i="15"/>
  <c r="E51" i="15"/>
  <c r="B51" i="15"/>
  <c r="E50" i="15"/>
  <c r="B50" i="15"/>
  <c r="E49" i="15"/>
  <c r="B49" i="15"/>
  <c r="E48" i="15"/>
  <c r="B48" i="15"/>
  <c r="E47" i="15"/>
  <c r="B47" i="15"/>
  <c r="E46" i="15"/>
  <c r="B46" i="15"/>
  <c r="E45" i="15"/>
  <c r="B45" i="15"/>
  <c r="E44" i="15"/>
  <c r="B44" i="15"/>
  <c r="E43" i="15"/>
  <c r="B43" i="15"/>
  <c r="E42" i="15"/>
  <c r="B42" i="15"/>
  <c r="E41" i="15"/>
  <c r="B41" i="15"/>
  <c r="E40" i="15"/>
  <c r="B40" i="15"/>
  <c r="E39" i="15"/>
  <c r="B39" i="15"/>
  <c r="E38" i="15"/>
  <c r="B38" i="15"/>
  <c r="E37" i="15"/>
  <c r="B37" i="15"/>
  <c r="E36" i="15"/>
  <c r="B36" i="15"/>
  <c r="E18" i="15"/>
  <c r="B18" i="15"/>
  <c r="E17" i="15"/>
  <c r="B17" i="15"/>
  <c r="E16" i="15"/>
  <c r="B16" i="15"/>
  <c r="E15" i="15"/>
  <c r="B15" i="15"/>
  <c r="E14" i="15"/>
  <c r="B14" i="15"/>
  <c r="E13" i="15"/>
  <c r="B13" i="15"/>
  <c r="E12" i="15"/>
  <c r="B12" i="15"/>
  <c r="E11" i="15"/>
  <c r="B11" i="15"/>
  <c r="E10" i="15"/>
  <c r="B10" i="15"/>
  <c r="E9" i="15"/>
  <c r="B9" i="15"/>
  <c r="E8" i="15"/>
  <c r="B8" i="15"/>
  <c r="E7" i="15"/>
  <c r="B7" i="15"/>
  <c r="E6" i="15"/>
  <c r="B6" i="15"/>
  <c r="B5" i="15"/>
  <c r="E4" i="15"/>
  <c r="D4" i="15"/>
  <c r="C4" i="15"/>
  <c r="B3" i="15"/>
  <c r="C3" i="15" l="1"/>
  <c r="C23" i="19" s="1"/>
  <c r="B23" i="19"/>
  <c r="B72" i="15"/>
  <c r="B56" i="16"/>
  <c r="E72" i="15"/>
  <c r="C27" i="6" s="1"/>
  <c r="B27" i="6"/>
  <c r="C55" i="14"/>
  <c r="C52" i="14"/>
  <c r="F59" i="13"/>
  <c r="C59" i="13"/>
  <c r="F56" i="13"/>
  <c r="C56" i="13"/>
  <c r="H59" i="12"/>
  <c r="E59" i="12"/>
  <c r="H56" i="12"/>
  <c r="E56" i="12"/>
  <c r="I38" i="3"/>
  <c r="F38" i="3"/>
  <c r="I35" i="3"/>
  <c r="F35" i="3"/>
  <c r="F39" i="3" l="1"/>
  <c r="I39" i="3"/>
  <c r="H60" i="12"/>
  <c r="E60" i="12"/>
  <c r="E76" i="15"/>
  <c r="C76" i="15"/>
  <c r="H37" i="3" l="1"/>
  <c r="H38" i="3" s="1"/>
  <c r="H28" i="3"/>
  <c r="H27" i="3"/>
  <c r="H26" i="3"/>
  <c r="H25" i="3"/>
  <c r="H24" i="3"/>
  <c r="H23" i="3"/>
  <c r="H22" i="3"/>
  <c r="H21" i="3"/>
  <c r="H20" i="3"/>
  <c r="H19" i="3"/>
  <c r="H18" i="3"/>
  <c r="H17" i="3"/>
  <c r="H16" i="3"/>
  <c r="H15" i="3"/>
  <c r="H14" i="3"/>
  <c r="H13" i="3"/>
  <c r="H12" i="3"/>
  <c r="H11" i="3"/>
  <c r="H10" i="3"/>
  <c r="H9" i="3"/>
  <c r="H8" i="3"/>
  <c r="H7" i="3"/>
  <c r="H6" i="3"/>
  <c r="H35" i="3" l="1"/>
  <c r="H39" i="3" s="1"/>
  <c r="E54" i="14" l="1"/>
  <c r="B56" i="14"/>
  <c r="B53"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B5" i="14"/>
  <c r="E4" i="14"/>
  <c r="D4" i="14"/>
  <c r="C4" i="14"/>
  <c r="B3" i="14"/>
  <c r="D7" i="6"/>
  <c r="D13" i="6"/>
  <c r="D12" i="6"/>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F4" i="13"/>
  <c r="B60" i="13"/>
  <c r="B57" i="13"/>
  <c r="B5" i="13"/>
  <c r="G4" i="13"/>
  <c r="E4" i="13"/>
  <c r="B3" i="13"/>
  <c r="B19" i="19" s="1"/>
  <c r="G58"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6" i="12"/>
  <c r="G15" i="12"/>
  <c r="G14" i="12"/>
  <c r="G13" i="12"/>
  <c r="G12" i="12"/>
  <c r="G11" i="12"/>
  <c r="G10" i="12"/>
  <c r="G9" i="12"/>
  <c r="G8" i="12"/>
  <c r="G7" i="12"/>
  <c r="G6" i="12"/>
  <c r="B60" i="12"/>
  <c r="B57" i="12"/>
  <c r="B5" i="12"/>
  <c r="B3" i="12"/>
  <c r="L74" i="1"/>
  <c r="K74" i="1"/>
  <c r="L71" i="1"/>
  <c r="K71" i="1"/>
  <c r="L70" i="1"/>
  <c r="K70" i="1"/>
  <c r="L69" i="1"/>
  <c r="K69" i="1"/>
  <c r="L68" i="1"/>
  <c r="K68" i="1"/>
  <c r="L67" i="1"/>
  <c r="K67" i="1"/>
  <c r="L66" i="1"/>
  <c r="K66" i="1"/>
  <c r="L65" i="1"/>
  <c r="K65" i="1"/>
  <c r="L64" i="1"/>
  <c r="K64" i="1"/>
  <c r="L63" i="1"/>
  <c r="K63" i="1"/>
  <c r="L62" i="1"/>
  <c r="K62" i="1"/>
  <c r="L61" i="1"/>
  <c r="K61" i="1"/>
  <c r="L60" i="1"/>
  <c r="K60" i="1"/>
  <c r="L59" i="1"/>
  <c r="K59" i="1"/>
  <c r="L58" i="1"/>
  <c r="K58" i="1"/>
  <c r="L57" i="1"/>
  <c r="K57" i="1"/>
  <c r="L56" i="1"/>
  <c r="K56" i="1"/>
  <c r="L55" i="1"/>
  <c r="K55" i="1"/>
  <c r="L54" i="1"/>
  <c r="K54" i="1"/>
  <c r="L53" i="1"/>
  <c r="K53" i="1"/>
  <c r="L52" i="1"/>
  <c r="K52" i="1"/>
  <c r="L51" i="1"/>
  <c r="K51" i="1"/>
  <c r="L50" i="1"/>
  <c r="K50" i="1"/>
  <c r="L49" i="1"/>
  <c r="K49" i="1"/>
  <c r="L48" i="1"/>
  <c r="K48" i="1"/>
  <c r="L47" i="1"/>
  <c r="K47" i="1"/>
  <c r="L46" i="1"/>
  <c r="K46" i="1"/>
  <c r="L45" i="1"/>
  <c r="K45" i="1"/>
  <c r="L44" i="1"/>
  <c r="K44" i="1"/>
  <c r="L43" i="1"/>
  <c r="K43" i="1"/>
  <c r="L42" i="1"/>
  <c r="K42" i="1"/>
  <c r="L41" i="1"/>
  <c r="K41" i="1"/>
  <c r="L40" i="1"/>
  <c r="K40" i="1"/>
  <c r="L39" i="1"/>
  <c r="K39" i="1"/>
  <c r="L38" i="1"/>
  <c r="K38" i="1"/>
  <c r="L37" i="1"/>
  <c r="K37" i="1"/>
  <c r="L36" i="1"/>
  <c r="K36" i="1"/>
  <c r="L18" i="1"/>
  <c r="K18" i="1"/>
  <c r="L17" i="1"/>
  <c r="K17" i="1"/>
  <c r="L16" i="1"/>
  <c r="K16" i="1"/>
  <c r="L15" i="1"/>
  <c r="K15" i="1"/>
  <c r="L14" i="1"/>
  <c r="K14" i="1"/>
  <c r="L13" i="1"/>
  <c r="K13" i="1"/>
  <c r="L12" i="1"/>
  <c r="K12" i="1"/>
  <c r="L11" i="1"/>
  <c r="K11" i="1"/>
  <c r="L10" i="1"/>
  <c r="K10" i="1"/>
  <c r="L9" i="1"/>
  <c r="K9" i="1"/>
  <c r="L8" i="1"/>
  <c r="K8" i="1"/>
  <c r="L7" i="1"/>
  <c r="K7" i="1"/>
  <c r="L6" i="1"/>
  <c r="K6" i="1"/>
  <c r="B76" i="11"/>
  <c r="E74" i="11"/>
  <c r="B74" i="11"/>
  <c r="B73" i="11"/>
  <c r="E71" i="11"/>
  <c r="M71" i="1" s="1"/>
  <c r="B71" i="11"/>
  <c r="E70" i="11"/>
  <c r="M70" i="1" s="1"/>
  <c r="B70" i="11"/>
  <c r="E69" i="11"/>
  <c r="M69" i="1" s="1"/>
  <c r="B69" i="11"/>
  <c r="E68" i="11"/>
  <c r="M68" i="1" s="1"/>
  <c r="B68" i="11"/>
  <c r="E67" i="11"/>
  <c r="M67" i="1" s="1"/>
  <c r="B67" i="11"/>
  <c r="E66" i="11"/>
  <c r="M66" i="1" s="1"/>
  <c r="B66" i="11"/>
  <c r="E65" i="11"/>
  <c r="M65" i="1" s="1"/>
  <c r="B65" i="11"/>
  <c r="E64" i="11"/>
  <c r="M64" i="1" s="1"/>
  <c r="B64" i="11"/>
  <c r="E63" i="11"/>
  <c r="M63" i="1" s="1"/>
  <c r="B63" i="11"/>
  <c r="E62" i="11"/>
  <c r="M62" i="1" s="1"/>
  <c r="B62" i="11"/>
  <c r="E61" i="11"/>
  <c r="M61" i="1" s="1"/>
  <c r="B61" i="11"/>
  <c r="E60" i="11"/>
  <c r="M60" i="1" s="1"/>
  <c r="B60" i="11"/>
  <c r="E59" i="11"/>
  <c r="M59" i="1" s="1"/>
  <c r="B59" i="11"/>
  <c r="E58" i="11"/>
  <c r="M58" i="1" s="1"/>
  <c r="B58" i="11"/>
  <c r="E57" i="11"/>
  <c r="M57" i="1" s="1"/>
  <c r="B57" i="11"/>
  <c r="E56" i="11"/>
  <c r="M56" i="1" s="1"/>
  <c r="B56" i="11"/>
  <c r="E55" i="11"/>
  <c r="M55" i="1" s="1"/>
  <c r="B55" i="11"/>
  <c r="E54" i="11"/>
  <c r="M54" i="1" s="1"/>
  <c r="B54" i="11"/>
  <c r="E53" i="11"/>
  <c r="M53" i="1" s="1"/>
  <c r="B53" i="11"/>
  <c r="E52" i="11"/>
  <c r="M52" i="1" s="1"/>
  <c r="B52" i="11"/>
  <c r="E51" i="11"/>
  <c r="M51" i="1" s="1"/>
  <c r="B51" i="11"/>
  <c r="E50" i="11"/>
  <c r="M50" i="1" s="1"/>
  <c r="B50" i="11"/>
  <c r="E49" i="11"/>
  <c r="M49" i="1" s="1"/>
  <c r="B49" i="11"/>
  <c r="E48" i="11"/>
  <c r="M48" i="1" s="1"/>
  <c r="B48" i="11"/>
  <c r="E47" i="11"/>
  <c r="M47" i="1" s="1"/>
  <c r="B47" i="11"/>
  <c r="E46" i="11"/>
  <c r="M46" i="1" s="1"/>
  <c r="B46" i="11"/>
  <c r="E45" i="11"/>
  <c r="M45" i="1" s="1"/>
  <c r="B45" i="11"/>
  <c r="E44" i="11"/>
  <c r="M44" i="1" s="1"/>
  <c r="B44" i="11"/>
  <c r="E43" i="11"/>
  <c r="M43" i="1" s="1"/>
  <c r="B43" i="11"/>
  <c r="E42" i="11"/>
  <c r="M42" i="1" s="1"/>
  <c r="B42" i="11"/>
  <c r="E41" i="11"/>
  <c r="M41" i="1" s="1"/>
  <c r="B41" i="11"/>
  <c r="E40" i="11"/>
  <c r="M40" i="1" s="1"/>
  <c r="B40" i="11"/>
  <c r="E39" i="11"/>
  <c r="M39" i="1" s="1"/>
  <c r="B39" i="11"/>
  <c r="E38" i="11"/>
  <c r="M38" i="1" s="1"/>
  <c r="B38" i="11"/>
  <c r="E37" i="11"/>
  <c r="M37" i="1" s="1"/>
  <c r="B37" i="11"/>
  <c r="E36" i="11"/>
  <c r="M36" i="1" s="1"/>
  <c r="B36" i="11"/>
  <c r="E18" i="11"/>
  <c r="M18" i="1" s="1"/>
  <c r="B18" i="11"/>
  <c r="E17" i="11"/>
  <c r="M17" i="1" s="1"/>
  <c r="B17" i="11"/>
  <c r="E16" i="11"/>
  <c r="M16" i="1" s="1"/>
  <c r="B16" i="11"/>
  <c r="E15" i="11"/>
  <c r="M15" i="1" s="1"/>
  <c r="B15" i="11"/>
  <c r="E14" i="11"/>
  <c r="M14" i="1" s="1"/>
  <c r="B14" i="11"/>
  <c r="E13" i="11"/>
  <c r="M13" i="1" s="1"/>
  <c r="B13" i="11"/>
  <c r="E12" i="11"/>
  <c r="M12" i="1" s="1"/>
  <c r="B12" i="11"/>
  <c r="E11" i="11"/>
  <c r="M11" i="1" s="1"/>
  <c r="B11" i="11"/>
  <c r="E10" i="11"/>
  <c r="M10" i="1" s="1"/>
  <c r="B10" i="11"/>
  <c r="E9" i="11"/>
  <c r="M9" i="1" s="1"/>
  <c r="B9" i="11"/>
  <c r="E8" i="11"/>
  <c r="M8" i="1" s="1"/>
  <c r="B8" i="11"/>
  <c r="E7" i="11"/>
  <c r="M7" i="1" s="1"/>
  <c r="B7" i="11"/>
  <c r="E6" i="11"/>
  <c r="M6" i="1" s="1"/>
  <c r="B6" i="11"/>
  <c r="B5" i="11"/>
  <c r="E4" i="11"/>
  <c r="D4" i="11"/>
  <c r="C4" i="11"/>
  <c r="B3" i="11"/>
  <c r="H74" i="1"/>
  <c r="G74" i="1"/>
  <c r="H71" i="1"/>
  <c r="G71" i="1"/>
  <c r="H70" i="1"/>
  <c r="G70" i="1"/>
  <c r="H69" i="1"/>
  <c r="G69" i="1"/>
  <c r="H68" i="1"/>
  <c r="G68" i="1"/>
  <c r="H67" i="1"/>
  <c r="G67" i="1"/>
  <c r="H66" i="1"/>
  <c r="G66" i="1"/>
  <c r="H65" i="1"/>
  <c r="G65" i="1"/>
  <c r="H64" i="1"/>
  <c r="G64" i="1"/>
  <c r="H63" i="1"/>
  <c r="G63" i="1"/>
  <c r="H62" i="1"/>
  <c r="G62" i="1"/>
  <c r="H61" i="1"/>
  <c r="G61" i="1"/>
  <c r="H60" i="1"/>
  <c r="G60" i="1"/>
  <c r="H59" i="1"/>
  <c r="G59" i="1"/>
  <c r="H58" i="1"/>
  <c r="G58" i="1"/>
  <c r="H57" i="1"/>
  <c r="G57" i="1"/>
  <c r="H56" i="1"/>
  <c r="G56" i="1"/>
  <c r="H55" i="1"/>
  <c r="G55" i="1"/>
  <c r="H54" i="1"/>
  <c r="G54" i="1"/>
  <c r="H53" i="1"/>
  <c r="G53" i="1"/>
  <c r="H52" i="1"/>
  <c r="G52" i="1"/>
  <c r="H51" i="1"/>
  <c r="G51" i="1"/>
  <c r="H50" i="1"/>
  <c r="G50" i="1"/>
  <c r="H49" i="1"/>
  <c r="G49" i="1"/>
  <c r="H48" i="1"/>
  <c r="G48" i="1"/>
  <c r="H47" i="1"/>
  <c r="G47" i="1"/>
  <c r="H46" i="1"/>
  <c r="G46" i="1"/>
  <c r="H45" i="1"/>
  <c r="G45" i="1"/>
  <c r="H44" i="1"/>
  <c r="G44" i="1"/>
  <c r="H43" i="1"/>
  <c r="G43" i="1"/>
  <c r="H42" i="1"/>
  <c r="G42" i="1"/>
  <c r="H41" i="1"/>
  <c r="G41" i="1"/>
  <c r="H40" i="1"/>
  <c r="G40" i="1"/>
  <c r="H39" i="1"/>
  <c r="G39" i="1"/>
  <c r="H38" i="1"/>
  <c r="G38" i="1"/>
  <c r="H37" i="1"/>
  <c r="G37" i="1"/>
  <c r="H36" i="1"/>
  <c r="G36" i="1"/>
  <c r="H18" i="1"/>
  <c r="G18" i="1"/>
  <c r="H17" i="1"/>
  <c r="G17" i="1"/>
  <c r="H16" i="1"/>
  <c r="G16" i="1"/>
  <c r="H15" i="1"/>
  <c r="G15" i="1"/>
  <c r="H14" i="1"/>
  <c r="G14" i="1"/>
  <c r="H13" i="1"/>
  <c r="G13" i="1"/>
  <c r="H12" i="1"/>
  <c r="G12" i="1"/>
  <c r="H11" i="1"/>
  <c r="G11" i="1"/>
  <c r="H10" i="1"/>
  <c r="G10" i="1"/>
  <c r="H9" i="1"/>
  <c r="G9" i="1"/>
  <c r="H8" i="1"/>
  <c r="G8" i="1"/>
  <c r="H7" i="1"/>
  <c r="G7" i="1"/>
  <c r="H6" i="1"/>
  <c r="G6" i="1"/>
  <c r="B3" i="10"/>
  <c r="B3" i="9"/>
  <c r="C3" i="9" l="1"/>
  <c r="C18" i="19" s="1"/>
  <c r="B18" i="19"/>
  <c r="C3" i="11"/>
  <c r="C22" i="19" s="1"/>
  <c r="B22" i="19"/>
  <c r="C3" i="14"/>
  <c r="C27" i="19" s="1"/>
  <c r="B27" i="19"/>
  <c r="C3" i="10"/>
  <c r="C21" i="19" s="1"/>
  <c r="B21" i="19"/>
  <c r="D3" i="12"/>
  <c r="C26" i="19" s="1"/>
  <c r="B26" i="19"/>
  <c r="M74" i="1"/>
  <c r="M75" i="1" s="1"/>
  <c r="E75" i="11"/>
  <c r="K75" i="1"/>
  <c r="G75" i="1"/>
  <c r="E72" i="11"/>
  <c r="E59" i="13"/>
  <c r="E56" i="13"/>
  <c r="C7" i="6" s="1"/>
  <c r="E55" i="14"/>
  <c r="E52" i="14"/>
  <c r="C14" i="6" s="1"/>
  <c r="G59" i="12"/>
  <c r="G56" i="12"/>
  <c r="K72" i="1"/>
  <c r="G72" i="1"/>
  <c r="C3" i="13"/>
  <c r="C19" i="19" s="1"/>
  <c r="B14" i="6"/>
  <c r="B12" i="6"/>
  <c r="B10" i="6"/>
  <c r="B9" i="6"/>
  <c r="B7" i="6"/>
  <c r="B6" i="6"/>
  <c r="C56" i="14"/>
  <c r="B13" i="6"/>
  <c r="C60" i="13"/>
  <c r="F60" i="13"/>
  <c r="D4" i="9"/>
  <c r="C4" i="9"/>
  <c r="P4" i="1"/>
  <c r="O4" i="1"/>
  <c r="E4" i="1"/>
  <c r="D4" i="1"/>
  <c r="E4" i="9"/>
  <c r="E71" i="10"/>
  <c r="I71" i="1" s="1"/>
  <c r="E70" i="10"/>
  <c r="I70" i="1" s="1"/>
  <c r="E69" i="10"/>
  <c r="I69" i="1" s="1"/>
  <c r="E68" i="10"/>
  <c r="I68" i="1" s="1"/>
  <c r="E67" i="10"/>
  <c r="I67" i="1" s="1"/>
  <c r="E66" i="10"/>
  <c r="I66" i="1" s="1"/>
  <c r="E65" i="10"/>
  <c r="I65" i="1" s="1"/>
  <c r="E64" i="10"/>
  <c r="I64" i="1" s="1"/>
  <c r="E63" i="10"/>
  <c r="I63" i="1" s="1"/>
  <c r="E62" i="10"/>
  <c r="I62" i="1" s="1"/>
  <c r="E61" i="10"/>
  <c r="I61" i="1" s="1"/>
  <c r="E60" i="10"/>
  <c r="I60" i="1" s="1"/>
  <c r="E59" i="10"/>
  <c r="I59" i="1" s="1"/>
  <c r="E58" i="10"/>
  <c r="I58" i="1" s="1"/>
  <c r="E57" i="10"/>
  <c r="I57" i="1" s="1"/>
  <c r="E56" i="10"/>
  <c r="I56" i="1" s="1"/>
  <c r="E55" i="10"/>
  <c r="I55" i="1" s="1"/>
  <c r="E54" i="10"/>
  <c r="I54" i="1" s="1"/>
  <c r="E53" i="10"/>
  <c r="I53" i="1" s="1"/>
  <c r="E52" i="10"/>
  <c r="I52" i="1" s="1"/>
  <c r="E51" i="10"/>
  <c r="I51" i="1" s="1"/>
  <c r="E50" i="10"/>
  <c r="I50" i="1" s="1"/>
  <c r="E49" i="10"/>
  <c r="I49" i="1" s="1"/>
  <c r="E48" i="10"/>
  <c r="I48" i="1" s="1"/>
  <c r="E47" i="10"/>
  <c r="I47" i="1" s="1"/>
  <c r="E46" i="10"/>
  <c r="I46" i="1" s="1"/>
  <c r="E45" i="10"/>
  <c r="I45" i="1" s="1"/>
  <c r="E44" i="10"/>
  <c r="I44" i="1" s="1"/>
  <c r="E43" i="10"/>
  <c r="I43" i="1" s="1"/>
  <c r="E42" i="10"/>
  <c r="I42" i="1" s="1"/>
  <c r="E41" i="10"/>
  <c r="I41" i="1" s="1"/>
  <c r="E40" i="10"/>
  <c r="I40" i="1" s="1"/>
  <c r="E39" i="10"/>
  <c r="I39" i="1" s="1"/>
  <c r="E38" i="10"/>
  <c r="I38" i="1" s="1"/>
  <c r="E37" i="10"/>
  <c r="I37" i="1" s="1"/>
  <c r="E36" i="10"/>
  <c r="I36" i="1" s="1"/>
  <c r="E18" i="10"/>
  <c r="I18" i="1" s="1"/>
  <c r="E17" i="10"/>
  <c r="I17" i="1" s="1"/>
  <c r="E16" i="10"/>
  <c r="I16" i="1" s="1"/>
  <c r="E15" i="10"/>
  <c r="I15" i="1" s="1"/>
  <c r="E14" i="10"/>
  <c r="I14" i="1" s="1"/>
  <c r="E13" i="10"/>
  <c r="I13" i="1" s="1"/>
  <c r="E12" i="10"/>
  <c r="I12" i="1" s="1"/>
  <c r="E11" i="10"/>
  <c r="I11" i="1" s="1"/>
  <c r="E10" i="10"/>
  <c r="I10" i="1" s="1"/>
  <c r="E9" i="10"/>
  <c r="I9" i="1" s="1"/>
  <c r="E8" i="10"/>
  <c r="I8" i="1" s="1"/>
  <c r="E7" i="10"/>
  <c r="I7" i="1" s="1"/>
  <c r="E74" i="10"/>
  <c r="E6" i="10"/>
  <c r="I6" i="1" s="1"/>
  <c r="E4" i="10"/>
  <c r="D4" i="10"/>
  <c r="C4" i="10"/>
  <c r="B76" i="10"/>
  <c r="B74" i="10"/>
  <c r="B73" i="10"/>
  <c r="B71" i="10"/>
  <c r="B70"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18" i="10"/>
  <c r="B17" i="10"/>
  <c r="B16" i="10"/>
  <c r="B15" i="10"/>
  <c r="B14" i="10"/>
  <c r="B13" i="10"/>
  <c r="B12" i="10"/>
  <c r="B11" i="10"/>
  <c r="B10" i="10"/>
  <c r="B9" i="10"/>
  <c r="B8" i="10"/>
  <c r="B7" i="10"/>
  <c r="B6" i="10"/>
  <c r="B5" i="10"/>
  <c r="E74" i="1"/>
  <c r="D74" i="1"/>
  <c r="E71" i="1"/>
  <c r="P71" i="1" s="1"/>
  <c r="D71" i="1"/>
  <c r="E70" i="1"/>
  <c r="P70" i="1" s="1"/>
  <c r="D70" i="1"/>
  <c r="E69" i="1"/>
  <c r="P69" i="1" s="1"/>
  <c r="D69" i="1"/>
  <c r="E68" i="1"/>
  <c r="P68" i="1" s="1"/>
  <c r="D68" i="1"/>
  <c r="P67" i="1"/>
  <c r="E66" i="1"/>
  <c r="P66" i="1" s="1"/>
  <c r="D66" i="1"/>
  <c r="E65" i="1"/>
  <c r="P65" i="1" s="1"/>
  <c r="E64" i="1"/>
  <c r="P64" i="1" s="1"/>
  <c r="D64" i="1"/>
  <c r="E63" i="1"/>
  <c r="P63" i="1" s="1"/>
  <c r="D63" i="1"/>
  <c r="E62" i="1"/>
  <c r="P62" i="1" s="1"/>
  <c r="D62" i="1"/>
  <c r="E61" i="1"/>
  <c r="P61" i="1" s="1"/>
  <c r="D61" i="1"/>
  <c r="E60" i="1"/>
  <c r="P60" i="1" s="1"/>
  <c r="D60" i="1"/>
  <c r="E59" i="1"/>
  <c r="P59" i="1" s="1"/>
  <c r="D59" i="1"/>
  <c r="E58" i="1"/>
  <c r="P58" i="1" s="1"/>
  <c r="D58" i="1"/>
  <c r="E57" i="1"/>
  <c r="P57" i="1" s="1"/>
  <c r="D57" i="1"/>
  <c r="E56" i="1"/>
  <c r="P56" i="1" s="1"/>
  <c r="D56" i="1"/>
  <c r="E55" i="1"/>
  <c r="P55" i="1" s="1"/>
  <c r="D55" i="1"/>
  <c r="E54" i="1"/>
  <c r="P54" i="1" s="1"/>
  <c r="D54" i="1"/>
  <c r="E53" i="1"/>
  <c r="P53" i="1" s="1"/>
  <c r="D53" i="1"/>
  <c r="E52" i="1"/>
  <c r="P52" i="1" s="1"/>
  <c r="D52" i="1"/>
  <c r="E51" i="1"/>
  <c r="P51" i="1" s="1"/>
  <c r="D51" i="1"/>
  <c r="E50" i="1"/>
  <c r="P50" i="1" s="1"/>
  <c r="D50" i="1"/>
  <c r="E49" i="1"/>
  <c r="P49" i="1" s="1"/>
  <c r="D49" i="1"/>
  <c r="E48" i="1"/>
  <c r="P48" i="1" s="1"/>
  <c r="D48" i="1"/>
  <c r="E47" i="1"/>
  <c r="P47" i="1" s="1"/>
  <c r="D47" i="1"/>
  <c r="E46" i="1"/>
  <c r="P46" i="1" s="1"/>
  <c r="D46" i="1"/>
  <c r="E45" i="1"/>
  <c r="P45" i="1" s="1"/>
  <c r="D45" i="1"/>
  <c r="E44" i="1"/>
  <c r="P44" i="1" s="1"/>
  <c r="D44" i="1"/>
  <c r="E43" i="1"/>
  <c r="P43" i="1" s="1"/>
  <c r="D43" i="1"/>
  <c r="E42" i="1"/>
  <c r="P42" i="1" s="1"/>
  <c r="D42" i="1"/>
  <c r="E41" i="1"/>
  <c r="P41" i="1" s="1"/>
  <c r="D41" i="1"/>
  <c r="E40" i="1"/>
  <c r="P40" i="1" s="1"/>
  <c r="D40" i="1"/>
  <c r="E39" i="1"/>
  <c r="P39" i="1" s="1"/>
  <c r="D39" i="1"/>
  <c r="E38" i="1"/>
  <c r="P38" i="1" s="1"/>
  <c r="D38" i="1"/>
  <c r="E37" i="1"/>
  <c r="P37" i="1" s="1"/>
  <c r="D37" i="1"/>
  <c r="E36" i="1"/>
  <c r="P36" i="1" s="1"/>
  <c r="D36" i="1"/>
  <c r="E18" i="1"/>
  <c r="P18" i="1" s="1"/>
  <c r="D18" i="1"/>
  <c r="E17" i="1"/>
  <c r="P17" i="1" s="1"/>
  <c r="D17" i="1"/>
  <c r="E16" i="1"/>
  <c r="P16" i="1" s="1"/>
  <c r="D16" i="1"/>
  <c r="E15" i="1"/>
  <c r="P15" i="1" s="1"/>
  <c r="D15" i="1"/>
  <c r="E14" i="1"/>
  <c r="P14" i="1" s="1"/>
  <c r="D14" i="1"/>
  <c r="E13" i="1"/>
  <c r="P13" i="1" s="1"/>
  <c r="D13" i="1"/>
  <c r="E12" i="1"/>
  <c r="P12" i="1" s="1"/>
  <c r="D12" i="1"/>
  <c r="E11" i="1"/>
  <c r="P11" i="1" s="1"/>
  <c r="D11" i="1"/>
  <c r="E10" i="1"/>
  <c r="P10" i="1" s="1"/>
  <c r="D10" i="1"/>
  <c r="E9" i="1"/>
  <c r="P9" i="1" s="1"/>
  <c r="D9" i="1"/>
  <c r="E8" i="1"/>
  <c r="P8" i="1" s="1"/>
  <c r="D8" i="1"/>
  <c r="E7" i="1"/>
  <c r="P7" i="1" s="1"/>
  <c r="D7" i="1"/>
  <c r="E6" i="1"/>
  <c r="D6" i="1"/>
  <c r="B76" i="9"/>
  <c r="B74" i="9"/>
  <c r="B73"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18" i="9"/>
  <c r="B17" i="9"/>
  <c r="B16" i="9"/>
  <c r="B15" i="9"/>
  <c r="B14" i="9"/>
  <c r="B13" i="9"/>
  <c r="B12" i="9"/>
  <c r="B11" i="9"/>
  <c r="B10" i="9"/>
  <c r="B9" i="9"/>
  <c r="B8" i="9"/>
  <c r="B7" i="9"/>
  <c r="B6" i="9"/>
  <c r="B5" i="9"/>
  <c r="D6" i="6"/>
  <c r="D18" i="6" s="1"/>
  <c r="I74" i="1" l="1"/>
  <c r="I75" i="1" s="1"/>
  <c r="E75" i="10"/>
  <c r="P74" i="1"/>
  <c r="P75" i="1" s="1"/>
  <c r="E75" i="1"/>
  <c r="D75" i="1"/>
  <c r="G60" i="12"/>
  <c r="C13" i="6"/>
  <c r="M72" i="1"/>
  <c r="I72" i="1"/>
  <c r="E72" i="10"/>
  <c r="P6" i="1"/>
  <c r="P72" i="1" s="1"/>
  <c r="E72" i="1"/>
  <c r="D72" i="1"/>
  <c r="E76" i="11"/>
  <c r="C76" i="11"/>
  <c r="C10" i="6"/>
  <c r="O74" i="1"/>
  <c r="O9" i="1"/>
  <c r="O13" i="1"/>
  <c r="O17" i="1"/>
  <c r="O37" i="1"/>
  <c r="O41" i="1"/>
  <c r="O45" i="1"/>
  <c r="O49" i="1"/>
  <c r="O53" i="1"/>
  <c r="O57" i="1"/>
  <c r="O61" i="1"/>
  <c r="O65" i="1"/>
  <c r="O69" i="1"/>
  <c r="E56" i="14"/>
  <c r="E60" i="13"/>
  <c r="O7" i="1"/>
  <c r="O15" i="1"/>
  <c r="O43" i="1"/>
  <c r="O55" i="1"/>
  <c r="O63" i="1"/>
  <c r="O71" i="1"/>
  <c r="O11" i="1"/>
  <c r="O39" i="1"/>
  <c r="O47" i="1"/>
  <c r="O51" i="1"/>
  <c r="O59" i="1"/>
  <c r="O67" i="1"/>
  <c r="O8" i="1"/>
  <c r="O10" i="1"/>
  <c r="O12" i="1"/>
  <c r="O14" i="1"/>
  <c r="O16" i="1"/>
  <c r="O18" i="1"/>
  <c r="O36" i="1"/>
  <c r="O38" i="1"/>
  <c r="O40" i="1"/>
  <c r="O42" i="1"/>
  <c r="O44" i="1"/>
  <c r="O46" i="1"/>
  <c r="O48" i="1"/>
  <c r="O50" i="1"/>
  <c r="O52" i="1"/>
  <c r="O54" i="1"/>
  <c r="O56" i="1"/>
  <c r="O58" i="1"/>
  <c r="O60" i="1"/>
  <c r="O62" i="1"/>
  <c r="O64" i="1"/>
  <c r="O66" i="1"/>
  <c r="O68" i="1"/>
  <c r="O70" i="1"/>
  <c r="O6" i="1"/>
  <c r="D76" i="9"/>
  <c r="O75" i="1" l="1"/>
  <c r="O72" i="1"/>
  <c r="C6" i="6"/>
  <c r="C76" i="9"/>
  <c r="C76" i="10"/>
  <c r="E76" i="10"/>
  <c r="C9" i="6"/>
  <c r="B21" i="6" l="1"/>
  <c r="B18" i="6"/>
  <c r="C12" i="6" l="1"/>
  <c r="C18" i="6" s="1"/>
  <c r="B39" i="3" l="1"/>
  <c r="B36" i="3"/>
  <c r="B5" i="3"/>
  <c r="B35" i="3" l="1"/>
  <c r="B56" i="13"/>
  <c r="B72" i="11"/>
  <c r="B52" i="14"/>
  <c r="B56" i="12"/>
  <c r="B72" i="10"/>
  <c r="B72" i="9"/>
  <c r="K76" i="1"/>
  <c r="G76" i="1"/>
  <c r="B75" i="15" l="1"/>
  <c r="B38" i="3" l="1"/>
  <c r="B55" i="14"/>
  <c r="B59" i="12"/>
  <c r="B75" i="11"/>
  <c r="B59" i="13"/>
  <c r="B75" i="10"/>
  <c r="B75" i="9"/>
  <c r="D76" i="1"/>
  <c r="M76" i="1"/>
  <c r="E76" i="1"/>
  <c r="I76" i="1"/>
  <c r="O76" i="1"/>
  <c r="P76" i="1"/>
  <c r="D21" i="6"/>
  <c r="D22" i="6" s="1"/>
  <c r="C21" i="6"/>
  <c r="C22" i="6" s="1"/>
</calcChain>
</file>

<file path=xl/sharedStrings.xml><?xml version="1.0" encoding="utf-8"?>
<sst xmlns="http://schemas.openxmlformats.org/spreadsheetml/2006/main" count="614" uniqueCount="275">
  <si>
    <t>Core Modules</t>
  </si>
  <si>
    <t>Expanded Modules</t>
  </si>
  <si>
    <t>Application Software</t>
  </si>
  <si>
    <t>Implementation Services</t>
  </si>
  <si>
    <t>Training Services</t>
  </si>
  <si>
    <t>Totals</t>
  </si>
  <si>
    <t>Hourly
Rate</t>
  </si>
  <si>
    <t>Estimated
Hours</t>
  </si>
  <si>
    <t>Extended
Cost</t>
  </si>
  <si>
    <t xml:space="preserve"> </t>
  </si>
  <si>
    <t>Cost Category</t>
  </si>
  <si>
    <t>Comments</t>
  </si>
  <si>
    <t>Target
Application</t>
  </si>
  <si>
    <t>Source
Application</t>
  </si>
  <si>
    <t>Data Flow
Description</t>
  </si>
  <si>
    <t>Data Flow
Item #</t>
  </si>
  <si>
    <t>Core Components</t>
  </si>
  <si>
    <t>Expanded Components</t>
  </si>
  <si>
    <t>Grand Total</t>
  </si>
  <si>
    <t>N/A</t>
  </si>
  <si>
    <t>One-Time
Cost</t>
  </si>
  <si>
    <t>On-Going
Annual Cost</t>
  </si>
  <si>
    <t>Module</t>
  </si>
  <si>
    <t>Spec #</t>
  </si>
  <si>
    <t>Description</t>
  </si>
  <si>
    <t>Software Name</t>
  </si>
  <si>
    <t>Required
Quantity</t>
  </si>
  <si>
    <t>Unit
Price</t>
  </si>
  <si>
    <t>Project Management</t>
  </si>
  <si>
    <t>Source Code Escrow</t>
  </si>
  <si>
    <t>Disaster Recovery</t>
  </si>
  <si>
    <t>Zip+4 Software</t>
  </si>
  <si>
    <t>Workstation Software</t>
  </si>
  <si>
    <t>Utilities</t>
  </si>
  <si>
    <t>Report Writer</t>
  </si>
  <si>
    <t>Relational Database</t>
  </si>
  <si>
    <t>Forms Generator</t>
  </si>
  <si>
    <t>Show Required/Optional Fields</t>
  </si>
  <si>
    <t>Hide Required/Optional Fields</t>
  </si>
  <si>
    <t>Vendor Name</t>
  </si>
  <si>
    <t>All black cells required.</t>
  </si>
  <si>
    <t>All other cells are locked.</t>
  </si>
  <si>
    <t>Additional Optional Pricing Not Included in Grand Total:</t>
  </si>
  <si>
    <t>1. Pricing Form Legend</t>
  </si>
  <si>
    <t>2. Enter Basic Vendor Information</t>
  </si>
  <si>
    <t>Tab Name</t>
  </si>
  <si>
    <t>Instructions</t>
  </si>
  <si>
    <t>Enter Vendor Name to the right:</t>
  </si>
  <si>
    <t>Discount (if applicable)</t>
  </si>
  <si>
    <t>Travel &amp; Lodging Costs</t>
  </si>
  <si>
    <t>Additional rows are provided in each worksheet to accommodate additional proposed software and services.  Vendors are encouraged to "hide" unused extra rows in each worksheet before submission.</t>
  </si>
  <si>
    <t>4. Complete the following Pricing Tabs</t>
  </si>
  <si>
    <t>5. Enter Any Misc Costs and/or Discounts</t>
  </si>
  <si>
    <t>6. Finalize Forms for Printing and Submission</t>
  </si>
  <si>
    <t>Number</t>
  </si>
  <si>
    <t>Area</t>
  </si>
  <si>
    <t>Requested Conversion item</t>
  </si>
  <si>
    <r>
      <t>Conversion Code</t>
    </r>
    <r>
      <rPr>
        <b/>
        <vertAlign val="superscript"/>
        <sz val="11"/>
        <color theme="0"/>
        <rFont val="Calibri"/>
        <family val="2"/>
        <scheme val="minor"/>
      </rPr>
      <t>1</t>
    </r>
  </si>
  <si>
    <r>
      <rPr>
        <b/>
        <vertAlign val="superscript"/>
        <sz val="11"/>
        <color theme="0"/>
        <rFont val="Calibri"/>
        <family val="2"/>
        <scheme val="minor"/>
      </rPr>
      <t>1</t>
    </r>
    <r>
      <rPr>
        <b/>
        <sz val="11"/>
        <color theme="0"/>
        <rFont val="Calibri"/>
        <family val="2"/>
        <scheme val="minor"/>
      </rPr>
      <t>Data Conversion Codes</t>
    </r>
  </si>
  <si>
    <t>A</t>
  </si>
  <si>
    <t>B</t>
  </si>
  <si>
    <t>Develop conversion scripts</t>
  </si>
  <si>
    <t>C</t>
  </si>
  <si>
    <t>D</t>
  </si>
  <si>
    <t>Other data conversion approach, please briefly describe in ‘Comments’ column</t>
  </si>
  <si>
    <t>E</t>
  </si>
  <si>
    <r>
      <rPr>
        <b/>
        <u/>
        <sz val="11"/>
        <color theme="1"/>
        <rFont val="Calibri"/>
        <family val="2"/>
        <scheme val="minor"/>
      </rPr>
      <t>On-Going Annual</t>
    </r>
    <r>
      <rPr>
        <b/>
        <sz val="11"/>
        <color theme="1"/>
        <rFont val="Calibri"/>
        <family val="2"/>
        <scheme val="minor"/>
      </rPr>
      <t xml:space="preserve"> </t>
    </r>
    <r>
      <rPr>
        <sz val="11"/>
        <color theme="1"/>
        <rFont val="Calibri"/>
        <family val="2"/>
        <scheme val="minor"/>
      </rPr>
      <t>State and City Sales Tax (FOB)</t>
    </r>
  </si>
  <si>
    <r>
      <rPr>
        <b/>
        <u/>
        <sz val="11"/>
        <color theme="1"/>
        <rFont val="Calibri"/>
        <family val="2"/>
        <scheme val="minor"/>
      </rPr>
      <t>One-Time</t>
    </r>
    <r>
      <rPr>
        <b/>
        <sz val="11"/>
        <color theme="1"/>
        <rFont val="Calibri"/>
        <family val="2"/>
        <scheme val="minor"/>
      </rPr>
      <t xml:space="preserve"> </t>
    </r>
    <r>
      <rPr>
        <sz val="11"/>
        <color theme="1"/>
        <rFont val="Calibri"/>
        <family val="2"/>
        <scheme val="minor"/>
      </rPr>
      <t>State and City Sales Tax (FOB)</t>
    </r>
  </si>
  <si>
    <t>Subtotal - Core Modules</t>
  </si>
  <si>
    <t>Non-Core Modules</t>
  </si>
  <si>
    <t>Subtotal - Non-Core Modules</t>
  </si>
  <si>
    <t>Software Installation</t>
  </si>
  <si>
    <t>Change Management</t>
  </si>
  <si>
    <t>Hardware Design and Installation Consulting</t>
  </si>
  <si>
    <t>Report Development Assistance</t>
  </si>
  <si>
    <t>Testing Assistance</t>
  </si>
  <si>
    <t>Operational Redesign</t>
  </si>
  <si>
    <t>System Documentation</t>
  </si>
  <si>
    <t>Knowledge Transfer</t>
  </si>
  <si>
    <t>3 Months Post Go-Live Support</t>
  </si>
  <si>
    <t>Not enough information/Need clarification/Item should be addressed during implementation</t>
  </si>
  <si>
    <t>Utilize/refine existing conversion tools/scripts</t>
  </si>
  <si>
    <t>Automated conversion not realistic/appropriate: Manual conversion is targeted</t>
  </si>
  <si>
    <t>Other Module 1</t>
  </si>
  <si>
    <t>Other Module 2</t>
  </si>
  <si>
    <t>Other Module 3</t>
  </si>
  <si>
    <t>Other Module 4</t>
  </si>
  <si>
    <t>Other Module 5</t>
  </si>
  <si>
    <t>Other Module 6</t>
  </si>
  <si>
    <t>Other Module 7</t>
  </si>
  <si>
    <t>Other Module 8</t>
  </si>
  <si>
    <t>Other Module 9</t>
  </si>
  <si>
    <t>Other Module 10</t>
  </si>
  <si>
    <t>Other Module 11</t>
  </si>
  <si>
    <t>Other Module 12</t>
  </si>
  <si>
    <t>Other Module 13</t>
  </si>
  <si>
    <t>Other Module 14</t>
  </si>
  <si>
    <t>Other Module 15</t>
  </si>
  <si>
    <t>Other Module 16</t>
  </si>
  <si>
    <t>Other Module 17</t>
  </si>
  <si>
    <t>Other Module 18</t>
  </si>
  <si>
    <t>Other Module 19</t>
  </si>
  <si>
    <t>Other Module 20</t>
  </si>
  <si>
    <t>Other Module 21</t>
  </si>
  <si>
    <t>Other Module 22</t>
  </si>
  <si>
    <t>Other Module 23</t>
  </si>
  <si>
    <t>Other Module 24</t>
  </si>
  <si>
    <t>Other Module 25</t>
  </si>
  <si>
    <t>Other Module 26</t>
  </si>
  <si>
    <t>Other Module 27</t>
  </si>
  <si>
    <t>Other Module 28</t>
  </si>
  <si>
    <t>Other Module 29</t>
  </si>
  <si>
    <t>Other Module 30</t>
  </si>
  <si>
    <t>Other Module 31</t>
  </si>
  <si>
    <t>Other Module 32</t>
  </si>
  <si>
    <t>Other Module 33</t>
  </si>
  <si>
    <t>Other Module 34</t>
  </si>
  <si>
    <t>Other Module 35</t>
  </si>
  <si>
    <t>Other Module 36</t>
  </si>
  <si>
    <t>Other Module 37</t>
  </si>
  <si>
    <t>Other Module 38</t>
  </si>
  <si>
    <t>Other Module 39</t>
  </si>
  <si>
    <t>Other Module 40</t>
  </si>
  <si>
    <t>Other Module 41</t>
  </si>
  <si>
    <t>Other Module 42</t>
  </si>
  <si>
    <t>Other Module 43</t>
  </si>
  <si>
    <t>Other Module 44</t>
  </si>
  <si>
    <t>Other Module 45</t>
  </si>
  <si>
    <t>Other Module 46</t>
  </si>
  <si>
    <t>Other Module 47</t>
  </si>
  <si>
    <t>Other Module 48</t>
  </si>
  <si>
    <t>Other Module 49</t>
  </si>
  <si>
    <t>Other Module 50</t>
  </si>
  <si>
    <t>On-premise / Hosted?</t>
  </si>
  <si>
    <t>Perpetual / Subscription-based License?</t>
  </si>
  <si>
    <t>Please add any additional modules proposed below those requested.</t>
  </si>
  <si>
    <t>Post Implementation Period Processing Support</t>
  </si>
  <si>
    <t>Both a hosted and on-premise solution are being strongly considered.  The decision will be based on the options provided, using the evaluation criteria outlined in the RFP.  Please indicate if the proposed solution reflected in this pricing form is hosted.
Additionally, please note if a perpetual license or subscription-based license is proposed.</t>
  </si>
  <si>
    <t>Hardware Description</t>
  </si>
  <si>
    <t>Version</t>
  </si>
  <si>
    <t>Licensing Measure (e.g. Users, FTEs)</t>
  </si>
  <si>
    <t># of Licensed (e.g. 5,000)</t>
  </si>
  <si>
    <t>License Type</t>
  </si>
  <si>
    <t>Are Costs Waived in the First Year?</t>
  </si>
  <si>
    <t>Location of Related Costs (if elsewhere)</t>
  </si>
  <si>
    <t>No Bid</t>
  </si>
  <si>
    <t>Financial Bundle</t>
  </si>
  <si>
    <t>HR/Payroll Bundle</t>
  </si>
  <si>
    <t xml:space="preserve">Please complete the black cells with information regarding proposed modules. Please complete column H for ALL modules that have costs represented in other modules. Please complete columns C-G for any modules with applicable data. Vendors bundling costs are encouraged to use the pre-defined bundles, however may create placeholder "other modules" in the Module Summary tab as a placeholder for these bundles. </t>
  </si>
  <si>
    <t>Module Information</t>
  </si>
  <si>
    <t>3. Enter the Primary Hosting/Licensing Model for the Proposed Solution</t>
  </si>
  <si>
    <t>Accounts Payable</t>
  </si>
  <si>
    <t>Bank Reconciliation</t>
  </si>
  <si>
    <t>Budgeting</t>
  </si>
  <si>
    <t>Cash Receipting</t>
  </si>
  <si>
    <t>Contract Management</t>
  </si>
  <si>
    <t>Fixed Assets</t>
  </si>
  <si>
    <t>General and Technical</t>
  </si>
  <si>
    <t>General Ledger</t>
  </si>
  <si>
    <t>Human Resources</t>
  </si>
  <si>
    <t>Misc Billing, Invoicing &amp; AR</t>
  </si>
  <si>
    <t>Payroll</t>
  </si>
  <si>
    <t>Project and Grant Accounting</t>
  </si>
  <si>
    <t>Purchasing</t>
  </si>
  <si>
    <t>Time and Attendance</t>
  </si>
  <si>
    <t>Hosting (if applicable)</t>
  </si>
  <si>
    <t>Cash Receipts</t>
  </si>
  <si>
    <t>P-Card</t>
  </si>
  <si>
    <t>Treasurer</t>
  </si>
  <si>
    <t>Integration throughout ERP applications with document management system</t>
  </si>
  <si>
    <t>ERP/Document Mgmt.</t>
  </si>
  <si>
    <t>Import bank statement electronic file</t>
  </si>
  <si>
    <t>County's Bank</t>
  </si>
  <si>
    <t xml:space="preserve">Bank Reconciliation </t>
  </si>
  <si>
    <t xml:space="preserve">Send Positive Pay files to bank </t>
  </si>
  <si>
    <t xml:space="preserve">County Check Disbursements </t>
  </si>
  <si>
    <t>Yearly 1099 &amp; W2 submission </t>
  </si>
  <si>
    <t xml:space="preserve">Accounts Payable/Payroll </t>
  </si>
  <si>
    <t>US Treasury</t>
  </si>
  <si>
    <t>Vendor Payment ACH file export / import with County's Bank.</t>
  </si>
  <si>
    <t xml:space="preserve">County ACH Disbursements </t>
  </si>
  <si>
    <t>Import a file from County's  Procurement Card provider software to ERP Accounts Payable.</t>
  </si>
  <si>
    <t>Procurement Card Provider</t>
  </si>
  <si>
    <t>Import unclaimed fee information to state's website</t>
  </si>
  <si>
    <t>Check or ACH Disbursements</t>
  </si>
  <si>
    <t>State's website</t>
  </si>
  <si>
    <t>Import information from Court's Jury software to AP</t>
  </si>
  <si>
    <t>Court's software/Jury Management Software</t>
  </si>
  <si>
    <t>Jury Checks Payable</t>
  </si>
  <si>
    <t>Export check information from Karpel to AP for Prosecuting  Attorney restitution</t>
  </si>
  <si>
    <t>Karpel</t>
  </si>
  <si>
    <t>Prosecuting Attorney Checks Payable</t>
  </si>
  <si>
    <t>Import the Collective Data fuel usage information to Accounts Receivable for interdepartmental billing purposes</t>
  </si>
  <si>
    <t>Collective Data</t>
  </si>
  <si>
    <t xml:space="preserve">Journal Entry for Interdepartmental Billing </t>
  </si>
  <si>
    <t>Online Credit Card Payment Verification</t>
  </si>
  <si>
    <t>County's payment processor</t>
  </si>
  <si>
    <t>Cash Receipting (apply payments to all applicable modules)</t>
  </si>
  <si>
    <t>Online Payments</t>
  </si>
  <si>
    <t xml:space="preserve">Virtual Merchant </t>
  </si>
  <si>
    <t>Cash Receipting (apply payments to all applicable module)</t>
  </si>
  <si>
    <t>Update the inventory in Maintenance Connection when purchases are received in the ERP</t>
  </si>
  <si>
    <t xml:space="preserve">ERP Procurement </t>
  </si>
  <si>
    <t>Maintenance Connection</t>
  </si>
  <si>
    <t>Import financial transactions from SunGard's ONESolution RMS and JMS software to the GL</t>
  </si>
  <si>
    <t>SunGard's ONESolution RMS and JMS</t>
  </si>
  <si>
    <t xml:space="preserve">CAD, RMS and JMS stores personnel information. Import/export personnel information from SunGard's ONESolution and ERP.  </t>
  </si>
  <si>
    <t>SunGard's ONESolution CAD, RMS, JMS and ERP</t>
  </si>
  <si>
    <t>Export daily general ledger entries for tax payer payments, adjustments and disbursement (to taxing entities)  to the ERP GL.</t>
  </si>
  <si>
    <t>Collector's Tax Billing and Disbursement System</t>
  </si>
  <si>
    <t>Import investment and cash related transactions from GL to Sympro</t>
  </si>
  <si>
    <t>GL</t>
  </si>
  <si>
    <t>Sympro</t>
  </si>
  <si>
    <t>Import the investment returns from Sympro into GL</t>
  </si>
  <si>
    <t>Inmate disbursements</t>
  </si>
  <si>
    <t>Commissary software provider, transitioning to new vendor</t>
  </si>
  <si>
    <t>Export of Payroll Direct Deposit data</t>
  </si>
  <si>
    <t>Payroll-ACH and check disbursements</t>
  </si>
  <si>
    <t>Import time and attendance information from Accutime to ERP time and attendance.</t>
  </si>
  <si>
    <t>Accutime</t>
  </si>
  <si>
    <t>Payroll/Timekeeping</t>
  </si>
  <si>
    <t>Import time and attendance information from Replicon to Payroll</t>
  </si>
  <si>
    <t>Replicon</t>
  </si>
  <si>
    <t>Import/export employee demographic and benefit election information to/from the benefit providers and to/from Human Resources module.</t>
  </si>
  <si>
    <t>Benefit Providers/ERP Human Resources</t>
  </si>
  <si>
    <t>Human Resources/Benefit Providers</t>
  </si>
  <si>
    <t>Import risk management/claim information from MOPERM to the Human Resources module.</t>
  </si>
  <si>
    <t>MOPERM</t>
  </si>
  <si>
    <t>Solution used by the County, City of Columbia, and United Way to receive proposals.</t>
  </si>
  <si>
    <t>Apricot</t>
  </si>
  <si>
    <t>Bid &amp; RFP interface to purchase module</t>
  </si>
  <si>
    <t>Court's Budget Program</t>
  </si>
  <si>
    <t>Developed by Court IT</t>
  </si>
  <si>
    <t>Joint Communications brought this inventory system with them which tracks fixed assets and other items</t>
  </si>
  <si>
    <t xml:space="preserve">Inventory System/WASP </t>
  </si>
  <si>
    <t>Track invoices and payments</t>
  </si>
  <si>
    <t>iRecord/invoicing</t>
  </si>
  <si>
    <t>Accounts Receivable and Cash Receipting</t>
  </si>
  <si>
    <t>State/City Sales Tax and Delivery Charges</t>
  </si>
  <si>
    <t>Checks (Up to 10 Years)</t>
  </si>
  <si>
    <t>Invoices (Up to 10 Years)</t>
  </si>
  <si>
    <t>Vendor File (Up to 10 Years)</t>
  </si>
  <si>
    <t>Original budget amounts by line items (Up to 10 Years)</t>
  </si>
  <si>
    <t>Current budget amounts by line item for all funds (Up to 10 Years)</t>
  </si>
  <si>
    <t>Current actual amounts by line item for all funds (Up to 10 Years)</t>
  </si>
  <si>
    <t>Current budget and actual amount by line item for all funds (Up to 10 Years)</t>
  </si>
  <si>
    <t>History of payment data including payment amounts for specific accounts (Up to 10 Years)</t>
  </si>
  <si>
    <t>Documentation for Receipts have been scanned and indexed (Up to 10 Years)</t>
  </si>
  <si>
    <t>Reference/Control Tables (Up to 10 Years)</t>
  </si>
  <si>
    <t>Fixed Asset Documents that have been scanned and stored electronically (Up to 10 Years)</t>
  </si>
  <si>
    <t>Chart of accounts (Up to 10 Years)</t>
  </si>
  <si>
    <t>Opening Balance, Current balance, and YTD Credit and YTD Debit in each  account (Up to 10 Years)</t>
  </si>
  <si>
    <t>Ledger Transactions (Up to 10 Years)</t>
  </si>
  <si>
    <t>P-Card Transactions (Up to 10 Years)</t>
  </si>
  <si>
    <t xml:space="preserve">User Defined Codes  (All available data) </t>
  </si>
  <si>
    <t>Accounts files, bid files, contract files, inventory item transactions, item files, purchase order files, purchase requisition files, stock requisition files, and vendor files. (Up to 10 Years)</t>
  </si>
  <si>
    <t>Check history, Bank Reconciliation (Up to 10 Years)</t>
  </si>
  <si>
    <t>Unclaimed Fees (Up to 10 Years)</t>
  </si>
  <si>
    <t>Asset files (Up to 10 Years)</t>
  </si>
  <si>
    <t>Schedule Express</t>
  </si>
  <si>
    <t>All yellow cells optional and can be modified.</t>
  </si>
  <si>
    <t xml:space="preserve">Vacation and Sick Time accrual, usage and balances (All available data) </t>
  </si>
  <si>
    <t xml:space="preserve">Historical payroll register (All available data) </t>
  </si>
  <si>
    <t xml:space="preserve">Personnel Action History  (All available data) </t>
  </si>
  <si>
    <t xml:space="preserve">Time and Attendance History (All available data) </t>
  </si>
  <si>
    <t xml:space="preserve"> Payroll Ledger Entries (All available data) </t>
  </si>
  <si>
    <t xml:space="preserve">Payroll calendar (All available data) </t>
  </si>
  <si>
    <t xml:space="preserve">Master Position File (All available data) </t>
  </si>
  <si>
    <t xml:space="preserve">Tax Tables (All available data) </t>
  </si>
  <si>
    <t>Human Resources Master Records (All available data)</t>
  </si>
  <si>
    <t xml:space="preserve">Certifications, Education, Licenses, Training (All available data) </t>
  </si>
  <si>
    <t xml:space="preserve">Applicant Records (All available data) </t>
  </si>
  <si>
    <t xml:space="preserve">Employee History (All available data) </t>
  </si>
  <si>
    <t xml:space="preserve">Position Tables &amp; Allocation Information (All available data) </t>
  </si>
  <si>
    <t xml:space="preserve">Employee (Current and History) (All available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</si>
</sst>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20" x14ac:knownFonts="1">
    <font>
      <sz val="11"/>
      <color theme="1"/>
      <name val="Calibri"/>
      <family val="2"/>
      <scheme val="minor"/>
    </font>
    <font>
      <b/>
      <sz val="11"/>
      <color theme="0"/>
      <name val="Calibri"/>
      <family val="2"/>
      <scheme val="minor"/>
    </font>
    <font>
      <b/>
      <sz val="11"/>
      <color theme="1"/>
      <name val="Calibri"/>
      <family val="2"/>
      <scheme val="minor"/>
    </font>
    <font>
      <b/>
      <i/>
      <sz val="11"/>
      <color theme="0"/>
      <name val="Calibri"/>
      <family val="2"/>
      <scheme val="minor"/>
    </font>
    <font>
      <i/>
      <sz val="11"/>
      <color theme="1"/>
      <name val="Calibri"/>
      <family val="2"/>
      <scheme val="minor"/>
    </font>
    <font>
      <sz val="11"/>
      <name val="Calibri"/>
      <family val="2"/>
      <scheme val="minor"/>
    </font>
    <font>
      <b/>
      <i/>
      <sz val="11"/>
      <color theme="1"/>
      <name val="Calibri"/>
      <family val="2"/>
      <scheme val="minor"/>
    </font>
    <font>
      <b/>
      <sz val="14"/>
      <color theme="0"/>
      <name val="Calibri"/>
      <family val="2"/>
      <scheme val="minor"/>
    </font>
    <font>
      <b/>
      <sz val="16"/>
      <color theme="0"/>
      <name val="Calibri"/>
      <family val="2"/>
      <scheme val="minor"/>
    </font>
    <font>
      <b/>
      <sz val="14"/>
      <name val="Calibri"/>
      <family val="2"/>
      <scheme val="minor"/>
    </font>
    <font>
      <sz val="12"/>
      <color theme="1"/>
      <name val="Calibri"/>
      <family val="2"/>
      <scheme val="minor"/>
    </font>
    <font>
      <b/>
      <sz val="11"/>
      <name val="Calibri"/>
      <family val="2"/>
      <scheme val="minor"/>
    </font>
    <font>
      <b/>
      <sz val="10"/>
      <color rgb="FF00539B"/>
      <name val="Calibri"/>
      <family val="2"/>
      <scheme val="minor"/>
    </font>
    <font>
      <b/>
      <sz val="10"/>
      <color rgb="FF754200"/>
      <name val="Calibri"/>
      <family val="2"/>
      <scheme val="minor"/>
    </font>
    <font>
      <b/>
      <sz val="10"/>
      <color rgb="FFE58E1A"/>
      <name val="Calibri"/>
      <family val="2"/>
      <scheme val="minor"/>
    </font>
    <font>
      <b/>
      <sz val="10"/>
      <color rgb="FFBF311A"/>
      <name val="Calibri"/>
      <family val="2"/>
      <scheme val="minor"/>
    </font>
    <font>
      <sz val="9"/>
      <color theme="1"/>
      <name val="Calibri"/>
      <family val="2"/>
      <scheme val="minor"/>
    </font>
    <font>
      <b/>
      <vertAlign val="superscript"/>
      <sz val="11"/>
      <color theme="0"/>
      <name val="Calibri"/>
      <family val="2"/>
      <scheme val="minor"/>
    </font>
    <font>
      <b/>
      <u/>
      <sz val="11"/>
      <color theme="1"/>
      <name val="Calibri"/>
      <family val="2"/>
      <scheme val="minor"/>
    </font>
    <font>
      <b/>
      <sz val="10"/>
      <color theme="0"/>
      <name val="Calibri"/>
      <family val="2"/>
      <scheme val="minor"/>
    </font>
  </fonts>
  <fills count="15">
    <fill>
      <patternFill patternType="none"/>
    </fill>
    <fill>
      <patternFill patternType="gray125"/>
    </fill>
    <fill>
      <patternFill patternType="solid">
        <fgColor rgb="FF00539B"/>
        <bgColor indexed="64"/>
      </patternFill>
    </fill>
    <fill>
      <patternFill patternType="solid">
        <fgColor rgb="FF949B50"/>
        <bgColor indexed="64"/>
      </patternFill>
    </fill>
    <fill>
      <patternFill patternType="solid">
        <fgColor rgb="FFBF311A"/>
        <bgColor indexed="64"/>
      </patternFill>
    </fill>
    <fill>
      <patternFill patternType="solid">
        <fgColor rgb="FF56A0D3"/>
        <bgColor indexed="64"/>
      </patternFill>
    </fill>
    <fill>
      <patternFill patternType="solid">
        <fgColor rgb="FF807F83"/>
        <bgColor indexed="64"/>
      </patternFill>
    </fill>
    <fill>
      <patternFill patternType="solid">
        <fgColor rgb="FF754200"/>
        <bgColor indexed="64"/>
      </patternFill>
    </fill>
    <fill>
      <patternFill patternType="solid">
        <fgColor rgb="FFE58E1A"/>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s>
  <borders count="100">
    <border>
      <left/>
      <right/>
      <top/>
      <bottom/>
      <diagonal/>
    </border>
    <border>
      <left style="medium">
        <color rgb="FF00539B"/>
      </left>
      <right style="thin">
        <color theme="0"/>
      </right>
      <top style="medium">
        <color rgb="FF00539B"/>
      </top>
      <bottom style="thin">
        <color theme="0"/>
      </bottom>
      <diagonal/>
    </border>
    <border>
      <left style="thin">
        <color theme="0"/>
      </left>
      <right style="thin">
        <color theme="0"/>
      </right>
      <top style="medium">
        <color rgb="FF00539B"/>
      </top>
      <bottom style="thin">
        <color theme="0"/>
      </bottom>
      <diagonal/>
    </border>
    <border>
      <left style="thin">
        <color theme="0"/>
      </left>
      <right style="medium">
        <color rgb="FF00539B"/>
      </right>
      <top style="medium">
        <color rgb="FF00539B"/>
      </top>
      <bottom style="thin">
        <color theme="0"/>
      </bottom>
      <diagonal/>
    </border>
    <border>
      <left style="medium">
        <color rgb="FF00539B"/>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rgb="FF00539B"/>
      </right>
      <top style="thin">
        <color theme="0"/>
      </top>
      <bottom style="thin">
        <color theme="0"/>
      </bottom>
      <diagonal/>
    </border>
    <border>
      <left style="medium">
        <color rgb="FF00539B"/>
      </left>
      <right style="thin">
        <color theme="0"/>
      </right>
      <top style="thin">
        <color theme="0"/>
      </top>
      <bottom style="medium">
        <color rgb="FF00539B"/>
      </bottom>
      <diagonal/>
    </border>
    <border>
      <left style="thin">
        <color theme="0"/>
      </left>
      <right style="thin">
        <color theme="0"/>
      </right>
      <top style="thin">
        <color theme="0"/>
      </top>
      <bottom style="medium">
        <color rgb="FF00539B"/>
      </bottom>
      <diagonal/>
    </border>
    <border>
      <left style="thin">
        <color theme="0"/>
      </left>
      <right style="medium">
        <color rgb="FF00539B"/>
      </right>
      <top style="thin">
        <color theme="0"/>
      </top>
      <bottom style="medium">
        <color rgb="FF00539B"/>
      </bottom>
      <diagonal/>
    </border>
    <border>
      <left/>
      <right/>
      <top style="thin">
        <color theme="0"/>
      </top>
      <bottom style="thin">
        <color theme="0"/>
      </bottom>
      <diagonal/>
    </border>
    <border>
      <left/>
      <right style="medium">
        <color rgb="FF00539B"/>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rgb="FF00539B"/>
      </left>
      <right/>
      <top style="thin">
        <color theme="0"/>
      </top>
      <bottom style="thin">
        <color theme="0"/>
      </bottom>
      <diagonal/>
    </border>
    <border>
      <left style="medium">
        <color rgb="FF00539B"/>
      </left>
      <right/>
      <top style="medium">
        <color rgb="FF00539B"/>
      </top>
      <bottom style="thin">
        <color theme="0"/>
      </bottom>
      <diagonal/>
    </border>
    <border>
      <left/>
      <right/>
      <top style="medium">
        <color rgb="FF00539B"/>
      </top>
      <bottom style="thin">
        <color theme="0"/>
      </bottom>
      <diagonal/>
    </border>
    <border>
      <left/>
      <right style="medium">
        <color rgb="FF00539B"/>
      </right>
      <top style="medium">
        <color rgb="FF00539B"/>
      </top>
      <bottom style="thin">
        <color theme="0"/>
      </bottom>
      <diagonal/>
    </border>
    <border>
      <left style="medium">
        <color rgb="FF00539B"/>
      </left>
      <right/>
      <top style="thin">
        <color theme="0"/>
      </top>
      <bottom style="medium">
        <color rgb="FF00539B"/>
      </bottom>
      <diagonal/>
    </border>
    <border>
      <left/>
      <right/>
      <top style="thin">
        <color theme="0"/>
      </top>
      <bottom style="medium">
        <color rgb="FF00539B"/>
      </bottom>
      <diagonal/>
    </border>
    <border>
      <left/>
      <right style="thin">
        <color theme="0"/>
      </right>
      <top style="thin">
        <color theme="0"/>
      </top>
      <bottom style="medium">
        <color rgb="FF00539B"/>
      </bottom>
      <diagonal/>
    </border>
    <border>
      <left style="medium">
        <color rgb="FFBF311A"/>
      </left>
      <right style="thin">
        <color theme="0"/>
      </right>
      <top style="medium">
        <color rgb="FFBF311A"/>
      </top>
      <bottom style="thin">
        <color theme="0"/>
      </bottom>
      <diagonal/>
    </border>
    <border>
      <left style="thin">
        <color theme="0"/>
      </left>
      <right style="thin">
        <color theme="0"/>
      </right>
      <top style="medium">
        <color rgb="FFBF311A"/>
      </top>
      <bottom style="thin">
        <color theme="0"/>
      </bottom>
      <diagonal/>
    </border>
    <border>
      <left style="thin">
        <color theme="0"/>
      </left>
      <right style="medium">
        <color rgb="FFBF311A"/>
      </right>
      <top style="medium">
        <color rgb="FFBF311A"/>
      </top>
      <bottom style="thin">
        <color theme="0"/>
      </bottom>
      <diagonal/>
    </border>
    <border>
      <left style="medium">
        <color rgb="FFBF311A"/>
      </left>
      <right style="thin">
        <color theme="0"/>
      </right>
      <top style="thin">
        <color theme="0"/>
      </top>
      <bottom style="thin">
        <color theme="0"/>
      </bottom>
      <diagonal/>
    </border>
    <border>
      <left style="thin">
        <color theme="0"/>
      </left>
      <right style="medium">
        <color rgb="FFBF311A"/>
      </right>
      <top style="thin">
        <color theme="0"/>
      </top>
      <bottom style="thin">
        <color theme="0"/>
      </bottom>
      <diagonal/>
    </border>
    <border>
      <left style="medium">
        <color rgb="FFBF311A"/>
      </left>
      <right style="thin">
        <color theme="0"/>
      </right>
      <top style="thin">
        <color theme="0"/>
      </top>
      <bottom style="medium">
        <color rgb="FFBF311A"/>
      </bottom>
      <diagonal/>
    </border>
    <border>
      <left style="thin">
        <color theme="0"/>
      </left>
      <right style="thin">
        <color theme="0"/>
      </right>
      <top style="thin">
        <color theme="0"/>
      </top>
      <bottom style="medium">
        <color rgb="FFBF311A"/>
      </bottom>
      <diagonal/>
    </border>
    <border>
      <left style="thin">
        <color theme="0"/>
      </left>
      <right style="medium">
        <color rgb="FFBF311A"/>
      </right>
      <top style="thin">
        <color theme="0"/>
      </top>
      <bottom style="medium">
        <color rgb="FFBF311A"/>
      </bottom>
      <diagonal/>
    </border>
    <border>
      <left style="medium">
        <color rgb="FF754200"/>
      </left>
      <right style="thin">
        <color theme="0"/>
      </right>
      <top style="medium">
        <color rgb="FF754200"/>
      </top>
      <bottom style="thin">
        <color theme="0"/>
      </bottom>
      <diagonal/>
    </border>
    <border>
      <left style="thin">
        <color theme="0"/>
      </left>
      <right style="thin">
        <color theme="0"/>
      </right>
      <top style="medium">
        <color rgb="FF754200"/>
      </top>
      <bottom style="thin">
        <color theme="0"/>
      </bottom>
      <diagonal/>
    </border>
    <border>
      <left style="thin">
        <color theme="0"/>
      </left>
      <right style="medium">
        <color rgb="FF754200"/>
      </right>
      <top style="medium">
        <color rgb="FF754200"/>
      </top>
      <bottom style="thin">
        <color theme="0"/>
      </bottom>
      <diagonal/>
    </border>
    <border>
      <left style="medium">
        <color rgb="FF754200"/>
      </left>
      <right style="thin">
        <color theme="0"/>
      </right>
      <top style="thin">
        <color theme="0"/>
      </top>
      <bottom style="thin">
        <color theme="0"/>
      </bottom>
      <diagonal/>
    </border>
    <border>
      <left style="thin">
        <color theme="0"/>
      </left>
      <right style="medium">
        <color rgb="FF754200"/>
      </right>
      <top style="thin">
        <color theme="0"/>
      </top>
      <bottom style="thin">
        <color theme="0"/>
      </bottom>
      <diagonal/>
    </border>
    <border>
      <left style="medium">
        <color rgb="FF754200"/>
      </left>
      <right style="thin">
        <color theme="0"/>
      </right>
      <top style="thin">
        <color theme="0"/>
      </top>
      <bottom style="medium">
        <color rgb="FF754200"/>
      </bottom>
      <diagonal/>
    </border>
    <border>
      <left style="thin">
        <color theme="0"/>
      </left>
      <right style="thin">
        <color theme="0"/>
      </right>
      <top style="thin">
        <color theme="0"/>
      </top>
      <bottom style="medium">
        <color rgb="FF754200"/>
      </bottom>
      <diagonal/>
    </border>
    <border>
      <left style="thin">
        <color theme="0"/>
      </left>
      <right style="medium">
        <color rgb="FF754200"/>
      </right>
      <top style="thin">
        <color theme="0"/>
      </top>
      <bottom style="medium">
        <color rgb="FF754200"/>
      </bottom>
      <diagonal/>
    </border>
    <border>
      <left style="thin">
        <color theme="0"/>
      </left>
      <right/>
      <top style="medium">
        <color rgb="FF754200"/>
      </top>
      <bottom style="thin">
        <color theme="0"/>
      </bottom>
      <diagonal/>
    </border>
    <border>
      <left style="thin">
        <color theme="0"/>
      </left>
      <right/>
      <top style="thin">
        <color theme="0"/>
      </top>
      <bottom style="medium">
        <color rgb="FF754200"/>
      </bottom>
      <diagonal/>
    </border>
    <border>
      <left style="medium">
        <color rgb="FFBF311A"/>
      </left>
      <right/>
      <top style="thin">
        <color theme="0"/>
      </top>
      <bottom style="thin">
        <color theme="0"/>
      </bottom>
      <diagonal/>
    </border>
    <border>
      <left/>
      <right style="medium">
        <color rgb="FFBF311A"/>
      </right>
      <top style="thin">
        <color theme="0"/>
      </top>
      <bottom style="thin">
        <color theme="0"/>
      </bottom>
      <diagonal/>
    </border>
    <border>
      <left style="medium">
        <color rgb="FF754200"/>
      </left>
      <right/>
      <top style="thin">
        <color theme="0"/>
      </top>
      <bottom style="thin">
        <color theme="0"/>
      </bottom>
      <diagonal/>
    </border>
    <border>
      <left/>
      <right style="medium">
        <color rgb="FF754200"/>
      </right>
      <top style="thin">
        <color theme="0"/>
      </top>
      <bottom style="thin">
        <color theme="0"/>
      </bottom>
      <diagonal/>
    </border>
    <border>
      <left style="medium">
        <color rgb="FFE58E1A"/>
      </left>
      <right style="thin">
        <color theme="0"/>
      </right>
      <top style="medium">
        <color rgb="FFE58E1A"/>
      </top>
      <bottom style="thin">
        <color theme="0"/>
      </bottom>
      <diagonal/>
    </border>
    <border>
      <left style="thin">
        <color theme="0"/>
      </left>
      <right style="thin">
        <color theme="0"/>
      </right>
      <top style="medium">
        <color rgb="FFE58E1A"/>
      </top>
      <bottom style="thin">
        <color theme="0"/>
      </bottom>
      <diagonal/>
    </border>
    <border>
      <left style="thin">
        <color theme="0"/>
      </left>
      <right/>
      <top style="medium">
        <color rgb="FFE58E1A"/>
      </top>
      <bottom style="thin">
        <color theme="0"/>
      </bottom>
      <diagonal/>
    </border>
    <border>
      <left style="thin">
        <color theme="0"/>
      </left>
      <right style="medium">
        <color rgb="FFE58E1A"/>
      </right>
      <top style="medium">
        <color rgb="FFE58E1A"/>
      </top>
      <bottom style="thin">
        <color theme="0"/>
      </bottom>
      <diagonal/>
    </border>
    <border>
      <left style="medium">
        <color rgb="FFE58E1A"/>
      </left>
      <right/>
      <top style="thin">
        <color theme="0"/>
      </top>
      <bottom style="thin">
        <color theme="0"/>
      </bottom>
      <diagonal/>
    </border>
    <border>
      <left/>
      <right style="medium">
        <color rgb="FFE58E1A"/>
      </right>
      <top style="thin">
        <color theme="0"/>
      </top>
      <bottom style="thin">
        <color theme="0"/>
      </bottom>
      <diagonal/>
    </border>
    <border>
      <left style="medium">
        <color rgb="FFE58E1A"/>
      </left>
      <right style="thin">
        <color theme="0"/>
      </right>
      <top style="thin">
        <color theme="0"/>
      </top>
      <bottom style="thin">
        <color theme="0"/>
      </bottom>
      <diagonal/>
    </border>
    <border>
      <left style="thin">
        <color theme="0"/>
      </left>
      <right style="medium">
        <color rgb="FFE58E1A"/>
      </right>
      <top style="thin">
        <color theme="0"/>
      </top>
      <bottom style="thin">
        <color theme="0"/>
      </bottom>
      <diagonal/>
    </border>
    <border>
      <left style="medium">
        <color rgb="FFE58E1A"/>
      </left>
      <right style="thin">
        <color theme="0"/>
      </right>
      <top style="thin">
        <color theme="0"/>
      </top>
      <bottom style="medium">
        <color rgb="FFE58E1A"/>
      </bottom>
      <diagonal/>
    </border>
    <border>
      <left style="thin">
        <color theme="0"/>
      </left>
      <right style="thin">
        <color theme="0"/>
      </right>
      <top style="thin">
        <color theme="0"/>
      </top>
      <bottom style="medium">
        <color rgb="FFE58E1A"/>
      </bottom>
      <diagonal/>
    </border>
    <border>
      <left style="thin">
        <color theme="0"/>
      </left>
      <right/>
      <top style="thin">
        <color theme="0"/>
      </top>
      <bottom style="medium">
        <color rgb="FFE58E1A"/>
      </bottom>
      <diagonal/>
    </border>
    <border>
      <left style="thin">
        <color theme="0"/>
      </left>
      <right style="medium">
        <color rgb="FFE58E1A"/>
      </right>
      <top style="thin">
        <color theme="0"/>
      </top>
      <bottom style="medium">
        <color rgb="FFE58E1A"/>
      </bottom>
      <diagonal/>
    </border>
    <border>
      <left/>
      <right style="thin">
        <color theme="0"/>
      </right>
      <top style="medium">
        <color rgb="FF00539B"/>
      </top>
      <bottom style="thin">
        <color theme="0"/>
      </bottom>
      <diagonal/>
    </border>
    <border>
      <left style="thick">
        <color rgb="FF807F83"/>
      </left>
      <right style="thick">
        <color rgb="FF807F83"/>
      </right>
      <top style="thick">
        <color rgb="FF807F83"/>
      </top>
      <bottom style="thick">
        <color rgb="FF807F83"/>
      </bottom>
      <diagonal/>
    </border>
    <border>
      <left style="medium">
        <color rgb="FF807F83"/>
      </left>
      <right/>
      <top style="medium">
        <color rgb="FF807F83"/>
      </top>
      <bottom style="thin">
        <color theme="0"/>
      </bottom>
      <diagonal/>
    </border>
    <border>
      <left/>
      <right/>
      <top style="medium">
        <color rgb="FF807F83"/>
      </top>
      <bottom style="thin">
        <color theme="0"/>
      </bottom>
      <diagonal/>
    </border>
    <border>
      <left/>
      <right style="medium">
        <color rgb="FF807F83"/>
      </right>
      <top style="medium">
        <color rgb="FF807F83"/>
      </top>
      <bottom style="thin">
        <color theme="0"/>
      </bottom>
      <diagonal/>
    </border>
    <border>
      <left style="medium">
        <color rgb="FF807F83"/>
      </left>
      <right style="thin">
        <color theme="0"/>
      </right>
      <top style="thin">
        <color theme="0"/>
      </top>
      <bottom style="thin">
        <color theme="0"/>
      </bottom>
      <diagonal/>
    </border>
    <border>
      <left style="thin">
        <color theme="0"/>
      </left>
      <right style="medium">
        <color rgb="FF807F83"/>
      </right>
      <top style="thin">
        <color theme="0"/>
      </top>
      <bottom style="thin">
        <color theme="0"/>
      </bottom>
      <diagonal/>
    </border>
    <border>
      <left style="medium">
        <color rgb="FF807F83"/>
      </left>
      <right/>
      <top style="thin">
        <color theme="0"/>
      </top>
      <bottom style="thin">
        <color theme="0"/>
      </bottom>
      <diagonal/>
    </border>
    <border>
      <left/>
      <right style="medium">
        <color rgb="FF807F83"/>
      </right>
      <top style="thin">
        <color theme="0"/>
      </top>
      <bottom style="thin">
        <color theme="0"/>
      </bottom>
      <diagonal/>
    </border>
    <border>
      <left style="thick">
        <color rgb="FF807F83"/>
      </left>
      <right/>
      <top style="thick">
        <color rgb="FF807F83"/>
      </top>
      <bottom style="thick">
        <color rgb="FF807F83"/>
      </bottom>
      <diagonal/>
    </border>
    <border>
      <left/>
      <right/>
      <top style="thick">
        <color rgb="FF807F83"/>
      </top>
      <bottom style="thick">
        <color rgb="FF807F83"/>
      </bottom>
      <diagonal/>
    </border>
    <border>
      <left/>
      <right style="thick">
        <color rgb="FF807F83"/>
      </right>
      <top style="thick">
        <color rgb="FF807F83"/>
      </top>
      <bottom style="thick">
        <color rgb="FF807F83"/>
      </bottom>
      <diagonal/>
    </border>
    <border>
      <left style="medium">
        <color rgb="FF807F83"/>
      </left>
      <right/>
      <top style="thin">
        <color theme="0"/>
      </top>
      <bottom style="medium">
        <color rgb="FF807F83"/>
      </bottom>
      <diagonal/>
    </border>
    <border>
      <left/>
      <right/>
      <top style="thin">
        <color theme="0"/>
      </top>
      <bottom style="medium">
        <color rgb="FF807F83"/>
      </bottom>
      <diagonal/>
    </border>
    <border>
      <left/>
      <right style="medium">
        <color rgb="FF807F83"/>
      </right>
      <top style="thin">
        <color theme="0"/>
      </top>
      <bottom style="medium">
        <color rgb="FF807F83"/>
      </bottom>
      <diagonal/>
    </border>
    <border>
      <left style="medium">
        <color rgb="FF00539B"/>
      </left>
      <right/>
      <top style="medium">
        <color rgb="FF00539B"/>
      </top>
      <bottom/>
      <diagonal/>
    </border>
    <border>
      <left/>
      <right/>
      <top style="medium">
        <color rgb="FF00539B"/>
      </top>
      <bottom/>
      <diagonal/>
    </border>
    <border>
      <left/>
      <right style="medium">
        <color rgb="FF00539B"/>
      </right>
      <top style="medium">
        <color rgb="FF00539B"/>
      </top>
      <bottom/>
      <diagonal/>
    </border>
    <border>
      <left style="medium">
        <color rgb="FF00539B"/>
      </left>
      <right/>
      <top/>
      <bottom/>
      <diagonal/>
    </border>
    <border>
      <left/>
      <right style="medium">
        <color rgb="FF00539B"/>
      </right>
      <top/>
      <bottom/>
      <diagonal/>
    </border>
    <border>
      <left style="medium">
        <color rgb="FF00539B"/>
      </left>
      <right/>
      <top/>
      <bottom style="medium">
        <color rgb="FF00539B"/>
      </bottom>
      <diagonal/>
    </border>
    <border>
      <left/>
      <right/>
      <top/>
      <bottom style="medium">
        <color rgb="FF00539B"/>
      </bottom>
      <diagonal/>
    </border>
    <border>
      <left/>
      <right style="medium">
        <color rgb="FF00539B"/>
      </right>
      <top/>
      <bottom style="medium">
        <color rgb="FF00539B"/>
      </bottom>
      <diagonal/>
    </border>
    <border>
      <left style="medium">
        <color rgb="FF807F83"/>
      </left>
      <right/>
      <top/>
      <bottom style="medium">
        <color rgb="FF807F83"/>
      </bottom>
      <diagonal/>
    </border>
    <border>
      <left/>
      <right/>
      <top/>
      <bottom style="medium">
        <color rgb="FF807F83"/>
      </bottom>
      <diagonal/>
    </border>
    <border>
      <left/>
      <right style="medium">
        <color rgb="FF807F83"/>
      </right>
      <top/>
      <bottom style="medium">
        <color rgb="FF807F83"/>
      </bottom>
      <diagonal/>
    </border>
    <border>
      <left style="thick">
        <color rgb="FF807F83"/>
      </left>
      <right/>
      <top style="thick">
        <color rgb="FF807F83"/>
      </top>
      <bottom/>
      <diagonal/>
    </border>
    <border>
      <left/>
      <right/>
      <top style="thick">
        <color rgb="FF807F83"/>
      </top>
      <bottom/>
      <diagonal/>
    </border>
    <border>
      <left style="thick">
        <color rgb="FF807F83"/>
      </left>
      <right/>
      <top/>
      <bottom style="thick">
        <color rgb="FF807F83"/>
      </bottom>
      <diagonal/>
    </border>
    <border>
      <left/>
      <right/>
      <top/>
      <bottom style="thick">
        <color rgb="FF807F83"/>
      </bottom>
      <diagonal/>
    </border>
    <border>
      <left style="medium">
        <color theme="3"/>
      </left>
      <right style="thin">
        <color theme="0"/>
      </right>
      <top style="medium">
        <color theme="3"/>
      </top>
      <bottom style="thin">
        <color theme="0"/>
      </bottom>
      <diagonal/>
    </border>
    <border>
      <left style="thin">
        <color theme="0"/>
      </left>
      <right style="thin">
        <color theme="0"/>
      </right>
      <top style="medium">
        <color theme="3"/>
      </top>
      <bottom style="thin">
        <color theme="0"/>
      </bottom>
      <diagonal/>
    </border>
    <border>
      <left style="thin">
        <color theme="0"/>
      </left>
      <right/>
      <top style="medium">
        <color theme="3"/>
      </top>
      <bottom style="thin">
        <color theme="0"/>
      </bottom>
      <diagonal/>
    </border>
    <border>
      <left style="thin">
        <color theme="0"/>
      </left>
      <right style="medium">
        <color theme="3"/>
      </right>
      <top style="medium">
        <color theme="3"/>
      </top>
      <bottom style="thin">
        <color theme="0"/>
      </bottom>
      <diagonal/>
    </border>
    <border>
      <left style="medium">
        <color theme="3"/>
      </left>
      <right/>
      <top style="thin">
        <color theme="0"/>
      </top>
      <bottom style="thin">
        <color theme="0"/>
      </bottom>
      <diagonal/>
    </border>
    <border>
      <left/>
      <right style="medium">
        <color theme="3"/>
      </right>
      <top style="thin">
        <color theme="0"/>
      </top>
      <bottom style="thin">
        <color theme="0"/>
      </bottom>
      <diagonal/>
    </border>
    <border>
      <left style="medium">
        <color theme="3"/>
      </left>
      <right style="thin">
        <color theme="0"/>
      </right>
      <top style="thin">
        <color theme="0"/>
      </top>
      <bottom style="thin">
        <color theme="0"/>
      </bottom>
      <diagonal/>
    </border>
    <border>
      <left style="thin">
        <color theme="0"/>
      </left>
      <right style="medium">
        <color theme="3"/>
      </right>
      <top style="thin">
        <color theme="0"/>
      </top>
      <bottom style="thin">
        <color theme="0"/>
      </bottom>
      <diagonal/>
    </border>
    <border>
      <left style="thin">
        <color theme="0"/>
      </left>
      <right style="double">
        <color theme="0"/>
      </right>
      <top style="thin">
        <color theme="0"/>
      </top>
      <bottom style="thin">
        <color theme="0"/>
      </bottom>
      <diagonal/>
    </border>
    <border>
      <left style="double">
        <color theme="0"/>
      </left>
      <right style="thin">
        <color theme="0"/>
      </right>
      <top style="thin">
        <color theme="0"/>
      </top>
      <bottom style="thin">
        <color theme="0"/>
      </bottom>
      <diagonal/>
    </border>
    <border>
      <left style="medium">
        <color theme="3"/>
      </left>
      <right style="thin">
        <color theme="0"/>
      </right>
      <top style="thin">
        <color theme="0"/>
      </top>
      <bottom style="medium">
        <color theme="3"/>
      </bottom>
      <diagonal/>
    </border>
    <border>
      <left style="thin">
        <color theme="0"/>
      </left>
      <right style="thin">
        <color theme="0"/>
      </right>
      <top style="thin">
        <color theme="0"/>
      </top>
      <bottom style="medium">
        <color theme="3"/>
      </bottom>
      <diagonal/>
    </border>
    <border>
      <left style="thin">
        <color theme="0"/>
      </left>
      <right style="double">
        <color theme="0"/>
      </right>
      <top style="thin">
        <color theme="0"/>
      </top>
      <bottom style="medium">
        <color theme="3"/>
      </bottom>
      <diagonal/>
    </border>
    <border>
      <left style="double">
        <color theme="0"/>
      </left>
      <right style="thin">
        <color theme="0"/>
      </right>
      <top style="thin">
        <color theme="0"/>
      </top>
      <bottom style="medium">
        <color theme="3"/>
      </bottom>
      <diagonal/>
    </border>
    <border>
      <left style="thin">
        <color theme="0"/>
      </left>
      <right style="medium">
        <color theme="3"/>
      </right>
      <top style="thin">
        <color theme="0"/>
      </top>
      <bottom style="medium">
        <color theme="3"/>
      </bottom>
      <diagonal/>
    </border>
  </borders>
  <cellStyleXfs count="1">
    <xf numFmtId="0" fontId="0" fillId="0" borderId="0"/>
  </cellStyleXfs>
  <cellXfs count="337">
    <xf numFmtId="0" fontId="0" fillId="0" borderId="0" xfId="0"/>
    <xf numFmtId="0" fontId="0" fillId="0" borderId="0" xfId="0" applyAlignment="1">
      <alignment vertical="center"/>
    </xf>
    <xf numFmtId="164" fontId="3" fillId="5" borderId="5" xfId="0" applyNumberFormat="1" applyFont="1" applyFill="1" applyBorder="1" applyAlignment="1">
      <alignment horizontal="center" vertical="center"/>
    </xf>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9" borderId="5"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9" borderId="8" xfId="0" applyFont="1" applyFill="1" applyBorder="1" applyAlignment="1">
      <alignment horizontal="center" vertical="center"/>
    </xf>
    <xf numFmtId="0" fontId="1" fillId="5" borderId="5" xfId="0" applyFont="1" applyFill="1" applyBorder="1" applyAlignment="1">
      <alignment horizontal="center" vertical="center"/>
    </xf>
    <xf numFmtId="0" fontId="1" fillId="2" borderId="4" xfId="0" applyFont="1" applyFill="1" applyBorder="1" applyAlignment="1">
      <alignment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vertical="center" wrapText="1"/>
    </xf>
    <xf numFmtId="0" fontId="0" fillId="0" borderId="0" xfId="0" applyFill="1" applyAlignment="1">
      <alignment vertical="center"/>
    </xf>
    <xf numFmtId="164" fontId="1" fillId="5" borderId="6" xfId="0" applyNumberFormat="1" applyFont="1" applyFill="1" applyBorder="1" applyAlignment="1">
      <alignment horizontal="center" vertical="center"/>
    </xf>
    <xf numFmtId="164" fontId="1" fillId="3" borderId="6"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0" fontId="1" fillId="5" borderId="4" xfId="0" applyFont="1" applyFill="1" applyBorder="1" applyAlignment="1">
      <alignment vertical="center"/>
    </xf>
    <xf numFmtId="0" fontId="1" fillId="3" borderId="4" xfId="0" applyFont="1" applyFill="1" applyBorder="1" applyAlignment="1">
      <alignment vertical="center"/>
    </xf>
    <xf numFmtId="0" fontId="1" fillId="2" borderId="6" xfId="0" applyFont="1" applyFill="1" applyBorder="1" applyAlignment="1">
      <alignment horizontal="left" vertical="center"/>
    </xf>
    <xf numFmtId="0" fontId="1" fillId="2" borderId="5" xfId="0" applyFont="1" applyFill="1" applyBorder="1" applyAlignment="1">
      <alignment horizontal="center" vertical="center"/>
    </xf>
    <xf numFmtId="0" fontId="3" fillId="3" borderId="4" xfId="0" applyFont="1" applyFill="1" applyBorder="1" applyAlignment="1">
      <alignment horizontal="left" vertical="center" indent="1"/>
    </xf>
    <xf numFmtId="0" fontId="3" fillId="5" borderId="4" xfId="0" applyFont="1" applyFill="1" applyBorder="1" applyAlignment="1">
      <alignment horizontal="left" vertical="center" indent="1"/>
    </xf>
    <xf numFmtId="0" fontId="1" fillId="5" borderId="6" xfId="0" applyFont="1" applyFill="1" applyBorder="1" applyAlignment="1">
      <alignment horizontal="left" vertical="center" indent="1"/>
    </xf>
    <xf numFmtId="0" fontId="1" fillId="3" borderId="4" xfId="0" applyFont="1" applyFill="1" applyBorder="1" applyAlignment="1">
      <alignment horizontal="left" vertical="center" indent="1"/>
    </xf>
    <xf numFmtId="0" fontId="1" fillId="3" borderId="6" xfId="0" applyFont="1" applyFill="1" applyBorder="1" applyAlignment="1">
      <alignment horizontal="left" vertical="center" indent="1"/>
    </xf>
    <xf numFmtId="0" fontId="1" fillId="2" borderId="4" xfId="0" applyFont="1" applyFill="1" applyBorder="1" applyAlignment="1">
      <alignment horizontal="left" vertical="center" wrapText="1"/>
    </xf>
    <xf numFmtId="0" fontId="3" fillId="3" borderId="5" xfId="0" applyFont="1" applyFill="1" applyBorder="1" applyAlignment="1">
      <alignment horizontal="center" vertical="center"/>
    </xf>
    <xf numFmtId="0" fontId="3" fillId="7" borderId="8" xfId="0" applyFont="1" applyFill="1" applyBorder="1" applyAlignment="1">
      <alignment horizontal="center" vertical="center"/>
    </xf>
    <xf numFmtId="0" fontId="1" fillId="8" borderId="8" xfId="0" applyFont="1" applyFill="1" applyBorder="1" applyAlignment="1">
      <alignment horizontal="center" vertical="center"/>
    </xf>
    <xf numFmtId="3" fontId="1" fillId="3" borderId="5" xfId="0" applyNumberFormat="1" applyFont="1" applyFill="1" applyBorder="1" applyAlignment="1">
      <alignment horizontal="center" vertical="center"/>
    </xf>
    <xf numFmtId="3" fontId="1" fillId="7" borderId="8" xfId="0" applyNumberFormat="1" applyFont="1" applyFill="1" applyBorder="1" applyAlignment="1">
      <alignment horizontal="center" vertical="center"/>
    </xf>
    <xf numFmtId="3" fontId="1" fillId="8" borderId="8" xfId="0" applyNumberFormat="1" applyFont="1" applyFill="1" applyBorder="1" applyAlignment="1">
      <alignment horizontal="center" vertical="center"/>
    </xf>
    <xf numFmtId="3" fontId="3" fillId="5" borderId="5" xfId="0" applyNumberFormat="1" applyFont="1" applyFill="1" applyBorder="1" applyAlignment="1">
      <alignment horizontal="center" vertical="center"/>
    </xf>
    <xf numFmtId="0" fontId="1" fillId="4" borderId="24" xfId="0" applyFont="1" applyFill="1" applyBorder="1" applyAlignment="1">
      <alignment vertical="center"/>
    </xf>
    <xf numFmtId="0" fontId="1" fillId="4" borderId="25" xfId="0" applyFont="1" applyFill="1" applyBorder="1" applyAlignment="1">
      <alignment horizontal="left" vertical="center"/>
    </xf>
    <xf numFmtId="0" fontId="3" fillId="5" borderId="24" xfId="0" applyFont="1" applyFill="1" applyBorder="1" applyAlignment="1">
      <alignment horizontal="left" vertical="center" indent="1"/>
    </xf>
    <xf numFmtId="0" fontId="0" fillId="5" borderId="25" xfId="0" applyFill="1" applyBorder="1"/>
    <xf numFmtId="0" fontId="0" fillId="3" borderId="25" xfId="0" applyFill="1" applyBorder="1"/>
    <xf numFmtId="0" fontId="3" fillId="3" borderId="24" xfId="0" applyFont="1" applyFill="1" applyBorder="1" applyAlignment="1">
      <alignment horizontal="left" vertical="center" indent="1"/>
    </xf>
    <xf numFmtId="0" fontId="1" fillId="4" borderId="26" xfId="0" applyFont="1" applyFill="1" applyBorder="1" applyAlignment="1">
      <alignment vertical="center"/>
    </xf>
    <xf numFmtId="0" fontId="0" fillId="4" borderId="28" xfId="0" applyFill="1" applyBorder="1" applyAlignment="1">
      <alignment vertical="center"/>
    </xf>
    <xf numFmtId="0" fontId="1" fillId="7" borderId="32" xfId="0" applyFont="1" applyFill="1" applyBorder="1" applyAlignment="1">
      <alignment vertical="center"/>
    </xf>
    <xf numFmtId="0" fontId="1" fillId="7" borderId="33" xfId="0" applyFont="1" applyFill="1" applyBorder="1" applyAlignment="1">
      <alignment horizontal="left" vertical="center"/>
    </xf>
    <xf numFmtId="0" fontId="3" fillId="5" borderId="32" xfId="0" applyFont="1" applyFill="1" applyBorder="1" applyAlignment="1">
      <alignment horizontal="left" vertical="center" indent="1"/>
    </xf>
    <xf numFmtId="0" fontId="0" fillId="5" borderId="33" xfId="0" applyFill="1" applyBorder="1"/>
    <xf numFmtId="0" fontId="0" fillId="3" borderId="33" xfId="0" applyFill="1" applyBorder="1"/>
    <xf numFmtId="0" fontId="3" fillId="3" borderId="32" xfId="0" applyFont="1" applyFill="1" applyBorder="1" applyAlignment="1">
      <alignment horizontal="left" vertical="center" indent="1"/>
    </xf>
    <xf numFmtId="0" fontId="1" fillId="7" borderId="34" xfId="0" applyFont="1" applyFill="1" applyBorder="1" applyAlignment="1">
      <alignment vertical="center"/>
    </xf>
    <xf numFmtId="0" fontId="0" fillId="7" borderId="36" xfId="0" applyFill="1" applyBorder="1" applyAlignment="1">
      <alignment vertical="center"/>
    </xf>
    <xf numFmtId="0" fontId="1" fillId="7" borderId="12" xfId="0" applyFont="1" applyFill="1" applyBorder="1" applyAlignment="1">
      <alignment horizontal="center" vertical="center" wrapText="1"/>
    </xf>
    <xf numFmtId="3" fontId="3" fillId="3" borderId="5" xfId="0" applyNumberFormat="1" applyFont="1" applyFill="1" applyBorder="1" applyAlignment="1">
      <alignment horizontal="center" vertical="center"/>
    </xf>
    <xf numFmtId="3" fontId="1" fillId="7" borderId="35" xfId="0" applyNumberFormat="1" applyFont="1" applyFill="1" applyBorder="1" applyAlignment="1">
      <alignment horizontal="center" vertical="center"/>
    </xf>
    <xf numFmtId="165" fontId="1" fillId="5" borderId="5" xfId="0" applyNumberFormat="1" applyFont="1" applyFill="1" applyBorder="1" applyAlignment="1">
      <alignment horizontal="center" vertical="center"/>
    </xf>
    <xf numFmtId="165" fontId="1" fillId="3" borderId="5" xfId="0" applyNumberFormat="1" applyFont="1" applyFill="1" applyBorder="1" applyAlignment="1">
      <alignment horizontal="center" vertical="center"/>
    </xf>
    <xf numFmtId="165" fontId="1" fillId="2" borderId="8" xfId="0" applyNumberFormat="1" applyFont="1" applyFill="1" applyBorder="1" applyAlignment="1">
      <alignment horizontal="center" vertical="center"/>
    </xf>
    <xf numFmtId="165" fontId="3" fillId="5" borderId="5" xfId="0" applyNumberFormat="1" applyFont="1" applyFill="1" applyBorder="1" applyAlignment="1">
      <alignment horizontal="center" vertical="center"/>
    </xf>
    <xf numFmtId="165" fontId="3" fillId="3" borderId="5" xfId="0" applyNumberFormat="1" applyFont="1" applyFill="1" applyBorder="1" applyAlignment="1">
      <alignment horizontal="center" vertical="center"/>
    </xf>
    <xf numFmtId="165" fontId="1" fillId="4" borderId="8" xfId="0" applyNumberFormat="1" applyFont="1" applyFill="1" applyBorder="1" applyAlignment="1">
      <alignment horizontal="center" vertical="center"/>
    </xf>
    <xf numFmtId="165" fontId="1" fillId="7" borderId="8" xfId="0" applyNumberFormat="1" applyFont="1" applyFill="1" applyBorder="1" applyAlignment="1">
      <alignment horizontal="center" vertical="center"/>
    </xf>
    <xf numFmtId="165" fontId="1" fillId="8" borderId="8" xfId="0" applyNumberFormat="1" applyFont="1" applyFill="1" applyBorder="1" applyAlignment="1">
      <alignment horizontal="center" vertical="center"/>
    </xf>
    <xf numFmtId="165" fontId="1" fillId="3" borderId="6" xfId="0" applyNumberFormat="1" applyFont="1" applyFill="1" applyBorder="1" applyAlignment="1">
      <alignment horizontal="center" vertical="center"/>
    </xf>
    <xf numFmtId="165" fontId="1" fillId="2" borderId="9" xfId="0" applyNumberFormat="1" applyFont="1" applyFill="1" applyBorder="1" applyAlignment="1">
      <alignment horizontal="center" vertical="center"/>
    </xf>
    <xf numFmtId="165" fontId="1" fillId="4" borderId="27" xfId="0" applyNumberFormat="1" applyFont="1" applyFill="1" applyBorder="1" applyAlignment="1">
      <alignment horizontal="center" vertical="center"/>
    </xf>
    <xf numFmtId="165" fontId="3" fillId="5" borderId="12" xfId="0" applyNumberFormat="1" applyFont="1" applyFill="1" applyBorder="1" applyAlignment="1">
      <alignment horizontal="center" vertical="center"/>
    </xf>
    <xf numFmtId="165" fontId="3" fillId="3" borderId="12" xfId="0" applyNumberFormat="1" applyFont="1" applyFill="1" applyBorder="1" applyAlignment="1">
      <alignment horizontal="center" vertical="center"/>
    </xf>
    <xf numFmtId="165" fontId="1" fillId="7" borderId="35" xfId="0" applyNumberFormat="1" applyFont="1" applyFill="1" applyBorder="1" applyAlignment="1">
      <alignment horizontal="center" vertical="center"/>
    </xf>
    <xf numFmtId="165" fontId="1" fillId="7" borderId="38" xfId="0" applyNumberFormat="1" applyFont="1" applyFill="1" applyBorder="1" applyAlignment="1">
      <alignment horizontal="center" vertical="center"/>
    </xf>
    <xf numFmtId="0" fontId="1" fillId="8" borderId="12" xfId="0" applyFont="1" applyFill="1" applyBorder="1" applyAlignment="1">
      <alignment horizontal="center" vertical="center" wrapText="1"/>
    </xf>
    <xf numFmtId="0" fontId="1" fillId="8" borderId="49" xfId="0" applyFont="1" applyFill="1" applyBorder="1" applyAlignment="1">
      <alignment vertical="center"/>
    </xf>
    <xf numFmtId="0" fontId="1" fillId="8" borderId="50" xfId="0" applyFont="1" applyFill="1" applyBorder="1" applyAlignment="1">
      <alignment horizontal="left" vertical="center"/>
    </xf>
    <xf numFmtId="0" fontId="3" fillId="5" borderId="49" xfId="0" applyFont="1" applyFill="1" applyBorder="1" applyAlignment="1">
      <alignment horizontal="left" vertical="center" indent="1"/>
    </xf>
    <xf numFmtId="0" fontId="0" fillId="5" borderId="50" xfId="0" applyFill="1" applyBorder="1"/>
    <xf numFmtId="0" fontId="0" fillId="3" borderId="50" xfId="0" applyFill="1" applyBorder="1"/>
    <xf numFmtId="0" fontId="3" fillId="3" borderId="49" xfId="0" applyFont="1" applyFill="1" applyBorder="1" applyAlignment="1">
      <alignment horizontal="left" vertical="center" indent="1"/>
    </xf>
    <xf numFmtId="0" fontId="1" fillId="8" borderId="51" xfId="0" applyFont="1" applyFill="1" applyBorder="1" applyAlignment="1">
      <alignment vertical="center"/>
    </xf>
    <xf numFmtId="3" fontId="1" fillId="8" borderId="52" xfId="0" applyNumberFormat="1" applyFont="1" applyFill="1" applyBorder="1" applyAlignment="1">
      <alignment horizontal="center" vertical="center"/>
    </xf>
    <xf numFmtId="165" fontId="1" fillId="8" borderId="52" xfId="0" applyNumberFormat="1" applyFont="1" applyFill="1" applyBorder="1" applyAlignment="1">
      <alignment horizontal="center" vertical="center"/>
    </xf>
    <xf numFmtId="165" fontId="1" fillId="8" borderId="53" xfId="0" applyNumberFormat="1" applyFont="1" applyFill="1" applyBorder="1" applyAlignment="1">
      <alignment horizontal="center" vertical="center"/>
    </xf>
    <xf numFmtId="0" fontId="0" fillId="8" borderId="54" xfId="0" applyFill="1" applyBorder="1" applyAlignment="1">
      <alignment vertical="center"/>
    </xf>
    <xf numFmtId="0" fontId="1" fillId="2" borderId="6" xfId="0" applyFont="1" applyFill="1" applyBorder="1" applyAlignment="1">
      <alignment vertical="center" wrapText="1"/>
    </xf>
    <xf numFmtId="0" fontId="1" fillId="2" borderId="9" xfId="0" applyFont="1" applyFill="1" applyBorder="1" applyAlignment="1">
      <alignment horizontal="left" vertical="center"/>
    </xf>
    <xf numFmtId="3" fontId="1" fillId="5" borderId="5" xfId="0" applyNumberFormat="1" applyFont="1" applyFill="1" applyBorder="1" applyAlignment="1">
      <alignment horizontal="center" vertical="center"/>
    </xf>
    <xf numFmtId="3" fontId="1" fillId="2" borderId="8" xfId="0" applyNumberFormat="1" applyFont="1" applyFill="1" applyBorder="1" applyAlignment="1">
      <alignment horizontal="center" vertical="center"/>
    </xf>
    <xf numFmtId="0" fontId="0" fillId="0" borderId="0" xfId="0" applyAlignment="1">
      <alignment horizontal="center" vertical="center"/>
    </xf>
    <xf numFmtId="0" fontId="0" fillId="5" borderId="6" xfId="0" applyFill="1" applyBorder="1"/>
    <xf numFmtId="0" fontId="0" fillId="3" borderId="6" xfId="0" applyFill="1" applyBorder="1"/>
    <xf numFmtId="0" fontId="0" fillId="2" borderId="9" xfId="0" applyFill="1" applyBorder="1" applyAlignment="1">
      <alignment vertical="center"/>
    </xf>
    <xf numFmtId="3" fontId="1" fillId="2" borderId="5" xfId="0" applyNumberFormat="1" applyFont="1" applyFill="1" applyBorder="1" applyAlignment="1">
      <alignment horizontal="center" vertical="center" wrapText="1"/>
    </xf>
    <xf numFmtId="3" fontId="0" fillId="0" borderId="0" xfId="0" applyNumberFormat="1"/>
    <xf numFmtId="0" fontId="1" fillId="3" borderId="5" xfId="0" applyFont="1" applyFill="1" applyBorder="1" applyAlignment="1">
      <alignment horizontal="center" vertical="center"/>
    </xf>
    <xf numFmtId="0" fontId="1" fillId="5" borderId="4" xfId="0" applyFont="1" applyFill="1" applyBorder="1" applyAlignment="1">
      <alignment horizontal="left" vertical="center" indent="1"/>
    </xf>
    <xf numFmtId="165" fontId="3" fillId="5" borderId="6" xfId="0" applyNumberFormat="1" applyFont="1" applyFill="1" applyBorder="1" applyAlignment="1">
      <alignment horizontal="center" vertical="center"/>
    </xf>
    <xf numFmtId="0" fontId="5" fillId="6" borderId="56" xfId="0" applyFont="1" applyFill="1" applyBorder="1" applyAlignment="1">
      <alignment vertical="center"/>
    </xf>
    <xf numFmtId="0" fontId="5" fillId="6" borderId="56" xfId="0" applyFont="1" applyFill="1" applyBorder="1" applyAlignment="1">
      <alignment horizontal="center" vertical="center"/>
    </xf>
    <xf numFmtId="0" fontId="7" fillId="10" borderId="56" xfId="0" applyFont="1" applyFill="1" applyBorder="1" applyAlignment="1">
      <alignment horizontal="center" vertical="center" wrapText="1"/>
    </xf>
    <xf numFmtId="0" fontId="9" fillId="11" borderId="56" xfId="0" applyFont="1" applyFill="1" applyBorder="1" applyAlignment="1">
      <alignment horizontal="center" vertical="center" wrapText="1"/>
    </xf>
    <xf numFmtId="0" fontId="9" fillId="9" borderId="56"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60" xfId="0" applyFont="1" applyFill="1" applyBorder="1" applyAlignment="1">
      <alignment vertical="center"/>
    </xf>
    <xf numFmtId="0" fontId="1" fillId="6" borderId="61" xfId="0" applyFont="1" applyFill="1" applyBorder="1" applyAlignment="1">
      <alignment horizontal="left" vertical="center"/>
    </xf>
    <xf numFmtId="0" fontId="3" fillId="4" borderId="39" xfId="0" applyFont="1" applyFill="1" applyBorder="1" applyAlignment="1">
      <alignment horizontal="left" vertical="center"/>
    </xf>
    <xf numFmtId="0" fontId="5" fillId="6" borderId="64" xfId="0" applyFont="1" applyFill="1" applyBorder="1" applyAlignment="1">
      <alignment vertical="center"/>
    </xf>
    <xf numFmtId="0" fontId="5" fillId="6" borderId="65" xfId="0" applyFont="1" applyFill="1" applyBorder="1" applyAlignment="1">
      <alignment horizontal="center" vertical="center"/>
    </xf>
    <xf numFmtId="0" fontId="5" fillId="6" borderId="66" xfId="0" applyFont="1" applyFill="1" applyBorder="1" applyAlignment="1">
      <alignment vertical="center"/>
    </xf>
    <xf numFmtId="0" fontId="2" fillId="12" borderId="56" xfId="0" applyFont="1" applyFill="1" applyBorder="1" applyAlignment="1">
      <alignment horizontal="left" vertical="center" indent="1"/>
    </xf>
    <xf numFmtId="0" fontId="0" fillId="9" borderId="56" xfId="0" applyFont="1" applyFill="1" applyBorder="1" applyAlignment="1">
      <alignment horizontal="left" vertical="center" indent="1"/>
    </xf>
    <xf numFmtId="0" fontId="3" fillId="2" borderId="4" xfId="0" applyFont="1" applyFill="1" applyBorder="1" applyAlignment="1">
      <alignment horizontal="left" vertical="center"/>
    </xf>
    <xf numFmtId="0" fontId="3" fillId="7" borderId="41" xfId="0" applyFont="1" applyFill="1" applyBorder="1" applyAlignment="1">
      <alignment horizontal="left" vertical="center"/>
    </xf>
    <xf numFmtId="0" fontId="3" fillId="8" borderId="47" xfId="0" applyFont="1" applyFill="1" applyBorder="1" applyAlignment="1">
      <alignment horizontal="left" vertical="center"/>
    </xf>
    <xf numFmtId="0" fontId="3" fillId="2" borderId="14" xfId="0" applyFont="1" applyFill="1" applyBorder="1" applyAlignment="1">
      <alignment horizontal="left" vertical="center"/>
    </xf>
    <xf numFmtId="0" fontId="12" fillId="2" borderId="4" xfId="0" applyFont="1" applyFill="1" applyBorder="1" applyAlignment="1">
      <alignment vertical="center" wrapText="1"/>
    </xf>
    <xf numFmtId="0" fontId="0" fillId="13" borderId="4" xfId="0" applyFill="1" applyBorder="1" applyAlignment="1">
      <alignment horizontal="left" vertical="center" indent="1"/>
    </xf>
    <xf numFmtId="165" fontId="0" fillId="13" borderId="5" xfId="0" applyNumberFormat="1" applyFill="1" applyBorder="1" applyAlignment="1">
      <alignment horizontal="center" vertical="center"/>
    </xf>
    <xf numFmtId="164" fontId="0" fillId="13" borderId="6" xfId="0" applyNumberFormat="1" applyFill="1" applyBorder="1" applyAlignment="1">
      <alignment horizontal="left" vertical="center" wrapText="1"/>
    </xf>
    <xf numFmtId="0" fontId="4" fillId="13" borderId="4" xfId="0" applyFont="1" applyFill="1" applyBorder="1" applyAlignment="1">
      <alignment horizontal="left" vertical="center" indent="1"/>
    </xf>
    <xf numFmtId="165" fontId="4" fillId="13" borderId="5" xfId="0" applyNumberFormat="1" applyFont="1" applyFill="1" applyBorder="1" applyAlignment="1">
      <alignment horizontal="center" vertical="center"/>
    </xf>
    <xf numFmtId="0" fontId="0" fillId="13" borderId="60" xfId="0" applyFill="1" applyBorder="1" applyAlignment="1">
      <alignment horizontal="left" vertical="center" indent="1"/>
    </xf>
    <xf numFmtId="164" fontId="0" fillId="13" borderId="61" xfId="0" applyNumberFormat="1" applyFill="1" applyBorder="1" applyAlignment="1">
      <alignment horizontal="left" vertical="center" wrapText="1"/>
    </xf>
    <xf numFmtId="0" fontId="0" fillId="13" borderId="4" xfId="0" applyFont="1" applyFill="1" applyBorder="1" applyAlignment="1">
      <alignment horizontal="left" vertical="center" indent="2"/>
    </xf>
    <xf numFmtId="0" fontId="1" fillId="13" borderId="5" xfId="0" applyFont="1" applyFill="1" applyBorder="1" applyAlignment="1">
      <alignment horizontal="center" vertical="center"/>
    </xf>
    <xf numFmtId="3" fontId="0" fillId="13" borderId="5" xfId="0" applyNumberFormat="1" applyFill="1" applyBorder="1" applyAlignment="1">
      <alignment horizontal="center"/>
    </xf>
    <xf numFmtId="165" fontId="0" fillId="13" borderId="5" xfId="0" applyNumberFormat="1" applyFill="1" applyBorder="1" applyAlignment="1">
      <alignment horizontal="center"/>
    </xf>
    <xf numFmtId="165" fontId="4" fillId="13" borderId="5" xfId="0" applyNumberFormat="1" applyFont="1" applyFill="1" applyBorder="1" applyAlignment="1">
      <alignment horizontal="center"/>
    </xf>
    <xf numFmtId="165" fontId="2" fillId="13" borderId="5" xfId="0" applyNumberFormat="1" applyFont="1" applyFill="1" applyBorder="1" applyAlignment="1">
      <alignment horizontal="center"/>
    </xf>
    <xf numFmtId="165" fontId="6" fillId="13" borderId="6" xfId="0" applyNumberFormat="1" applyFont="1" applyFill="1" applyBorder="1" applyAlignment="1">
      <alignment horizontal="center"/>
    </xf>
    <xf numFmtId="0" fontId="0" fillId="13" borderId="24" xfId="0" applyFont="1" applyFill="1" applyBorder="1" applyAlignment="1">
      <alignment horizontal="left" vertical="center" indent="2"/>
    </xf>
    <xf numFmtId="0" fontId="0" fillId="13" borderId="25" xfId="0" applyFont="1" applyFill="1" applyBorder="1" applyAlignment="1">
      <alignment horizontal="left" vertical="center" wrapText="1"/>
    </xf>
    <xf numFmtId="3" fontId="0" fillId="13" borderId="5" xfId="0" applyNumberFormat="1" applyFill="1" applyBorder="1" applyAlignment="1">
      <alignment horizontal="center" vertical="center"/>
    </xf>
    <xf numFmtId="0" fontId="0" fillId="13" borderId="6" xfId="0" applyFont="1" applyFill="1" applyBorder="1" applyAlignment="1">
      <alignment horizontal="left" vertical="center" wrapText="1"/>
    </xf>
    <xf numFmtId="0" fontId="0" fillId="13" borderId="32" xfId="0" applyFont="1" applyFill="1" applyBorder="1" applyAlignment="1">
      <alignment horizontal="left" vertical="center" indent="2"/>
    </xf>
    <xf numFmtId="165" fontId="0" fillId="13" borderId="12" xfId="0" applyNumberFormat="1" applyFill="1" applyBorder="1" applyAlignment="1">
      <alignment horizontal="center" vertical="center"/>
    </xf>
    <xf numFmtId="0" fontId="0" fillId="13" borderId="33" xfId="0" applyFont="1" applyFill="1" applyBorder="1" applyAlignment="1">
      <alignment horizontal="left" vertical="center" wrapText="1"/>
    </xf>
    <xf numFmtId="0" fontId="0" fillId="13" borderId="49" xfId="0" applyFont="1" applyFill="1" applyBorder="1" applyAlignment="1">
      <alignment horizontal="left" vertical="center" indent="2"/>
    </xf>
    <xf numFmtId="0" fontId="0" fillId="13" borderId="50" xfId="0" applyFont="1" applyFill="1" applyBorder="1" applyAlignment="1">
      <alignment horizontal="left" vertical="center" wrapText="1"/>
    </xf>
    <xf numFmtId="0" fontId="5" fillId="13" borderId="4" xfId="0" applyFont="1" applyFill="1" applyBorder="1" applyAlignment="1">
      <alignment horizontal="left" vertical="center" indent="3"/>
    </xf>
    <xf numFmtId="0" fontId="5" fillId="13" borderId="5" xfId="0" applyFont="1" applyFill="1" applyBorder="1" applyAlignment="1">
      <alignment vertical="center" wrapText="1"/>
    </xf>
    <xf numFmtId="3" fontId="5" fillId="13" borderId="5" xfId="0" applyNumberFormat="1" applyFont="1" applyFill="1" applyBorder="1" applyAlignment="1">
      <alignment horizontal="center" vertical="center"/>
    </xf>
    <xf numFmtId="165" fontId="5" fillId="13" borderId="5" xfId="0" applyNumberFormat="1" applyFont="1" applyFill="1" applyBorder="1" applyAlignment="1">
      <alignment horizontal="center" vertical="center"/>
    </xf>
    <xf numFmtId="0" fontId="5" fillId="13" borderId="6" xfId="0" applyFont="1" applyFill="1" applyBorder="1" applyAlignment="1">
      <alignment vertical="center" wrapText="1"/>
    </xf>
    <xf numFmtId="0" fontId="5" fillId="13" borderId="4" xfId="0" applyFont="1" applyFill="1" applyBorder="1" applyAlignment="1">
      <alignment horizontal="left" vertical="center" indent="2"/>
    </xf>
    <xf numFmtId="1" fontId="5" fillId="13" borderId="5" xfId="0" applyNumberFormat="1" applyFont="1" applyFill="1" applyBorder="1" applyAlignment="1">
      <alignment horizontal="center" vertical="center"/>
    </xf>
    <xf numFmtId="0" fontId="0" fillId="13" borderId="4" xfId="0" applyFont="1" applyFill="1" applyBorder="1" applyAlignment="1">
      <alignment horizontal="left" vertical="center" wrapText="1" indent="2"/>
    </xf>
    <xf numFmtId="3" fontId="0" fillId="13" borderId="5" xfId="0" applyNumberFormat="1" applyFill="1" applyBorder="1" applyAlignment="1" applyProtection="1">
      <alignment horizontal="center" vertical="center"/>
    </xf>
    <xf numFmtId="165" fontId="0" fillId="13" borderId="5" xfId="0" applyNumberFormat="1" applyFill="1" applyBorder="1" applyAlignment="1" applyProtection="1">
      <alignment horizontal="center" vertical="center"/>
    </xf>
    <xf numFmtId="0" fontId="1" fillId="5" borderId="13" xfId="0" applyFont="1" applyFill="1" applyBorder="1" applyAlignment="1">
      <alignment horizontal="left" vertical="center" indent="1"/>
    </xf>
    <xf numFmtId="0" fontId="1" fillId="5" borderId="6" xfId="0" applyFont="1" applyFill="1" applyBorder="1" applyAlignment="1">
      <alignment horizontal="left" vertical="center" indent="1"/>
    </xf>
    <xf numFmtId="0" fontId="3" fillId="2" borderId="14" xfId="0" applyFont="1" applyFill="1" applyBorder="1" applyAlignment="1">
      <alignment horizontal="left" vertical="center"/>
    </xf>
    <xf numFmtId="0" fontId="3" fillId="2" borderId="10" xfId="0" applyFont="1" applyFill="1" applyBorder="1" applyAlignment="1">
      <alignment horizontal="left" vertical="center"/>
    </xf>
    <xf numFmtId="0" fontId="1" fillId="2" borderId="13" xfId="0" applyFont="1" applyFill="1" applyBorder="1" applyAlignment="1">
      <alignment horizontal="left" vertical="center"/>
    </xf>
    <xf numFmtId="0" fontId="5" fillId="13" borderId="13" xfId="0" applyFont="1" applyFill="1" applyBorder="1" applyAlignment="1">
      <alignment horizontal="left" vertical="center" wrapText="1"/>
    </xf>
    <xf numFmtId="0" fontId="5" fillId="13" borderId="5" xfId="0" applyFont="1" applyFill="1" applyBorder="1" applyAlignment="1">
      <alignment horizontal="left" vertical="center" wrapText="1"/>
    </xf>
    <xf numFmtId="0" fontId="5" fillId="13" borderId="13" xfId="0" applyFont="1" applyFill="1" applyBorder="1" applyAlignment="1">
      <alignment horizontal="center" vertical="center" wrapText="1"/>
    </xf>
    <xf numFmtId="0" fontId="5" fillId="13" borderId="10" xfId="0" applyFont="1" applyFill="1" applyBorder="1" applyAlignment="1">
      <alignment horizontal="left" vertical="center" wrapText="1"/>
    </xf>
    <xf numFmtId="0" fontId="1" fillId="3" borderId="13"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70" xfId="0" applyFont="1" applyFill="1" applyBorder="1" applyAlignment="1">
      <alignment vertical="center"/>
    </xf>
    <xf numFmtId="0" fontId="1" fillId="2" borderId="71" xfId="0" applyFont="1" applyFill="1" applyBorder="1" applyAlignment="1">
      <alignment vertical="center"/>
    </xf>
    <xf numFmtId="0" fontId="1" fillId="2" borderId="72" xfId="0" applyFont="1" applyFill="1" applyBorder="1" applyAlignment="1">
      <alignment vertical="center"/>
    </xf>
    <xf numFmtId="0" fontId="0" fillId="0" borderId="73" xfId="0" applyBorder="1" applyAlignment="1">
      <alignment horizontal="center" vertical="center"/>
    </xf>
    <xf numFmtId="0" fontId="0" fillId="0" borderId="0" xfId="0" applyBorder="1" applyAlignment="1">
      <alignment vertical="center"/>
    </xf>
    <xf numFmtId="0" fontId="0" fillId="0" borderId="74" xfId="0" applyBorder="1" applyAlignment="1">
      <alignment vertical="center"/>
    </xf>
    <xf numFmtId="0" fontId="0" fillId="0" borderId="75" xfId="0" applyBorder="1" applyAlignment="1">
      <alignment horizontal="center" vertical="center"/>
    </xf>
    <xf numFmtId="0" fontId="0" fillId="0" borderId="76" xfId="0" applyBorder="1" applyAlignment="1">
      <alignment vertical="center"/>
    </xf>
    <xf numFmtId="0" fontId="0" fillId="0" borderId="77" xfId="0" applyBorder="1" applyAlignment="1">
      <alignment vertical="center"/>
    </xf>
    <xf numFmtId="0" fontId="0" fillId="6" borderId="78" xfId="0" applyFill="1" applyBorder="1" applyAlignment="1">
      <alignment vertical="center"/>
    </xf>
    <xf numFmtId="0" fontId="0" fillId="6" borderId="79" xfId="0" applyFill="1" applyBorder="1" applyAlignment="1">
      <alignment vertical="center"/>
    </xf>
    <xf numFmtId="0" fontId="0" fillId="6" borderId="80" xfId="0" applyFill="1" applyBorder="1" applyAlignment="1">
      <alignment vertical="center"/>
    </xf>
    <xf numFmtId="0" fontId="5" fillId="13" borderId="13" xfId="0" applyFont="1" applyFill="1" applyBorder="1" applyAlignment="1">
      <alignment vertical="center" wrapText="1"/>
    </xf>
    <xf numFmtId="0" fontId="1" fillId="10" borderId="56" xfId="0" applyFont="1" applyFill="1" applyBorder="1" applyAlignment="1" applyProtection="1">
      <alignment horizontal="center" vertical="center"/>
      <protection locked="0"/>
    </xf>
    <xf numFmtId="0" fontId="1" fillId="10" borderId="66" xfId="0" applyFont="1" applyFill="1" applyBorder="1" applyAlignment="1" applyProtection="1">
      <alignment horizontal="center" vertical="center"/>
      <protection locked="0"/>
    </xf>
    <xf numFmtId="165" fontId="11" fillId="11" borderId="56" xfId="0" applyNumberFormat="1" applyFont="1" applyFill="1" applyBorder="1" applyAlignment="1" applyProtection="1">
      <alignment horizontal="center" vertical="center"/>
      <protection locked="0"/>
    </xf>
    <xf numFmtId="164" fontId="0" fillId="13" borderId="6" xfId="0" applyNumberFormat="1" applyFill="1" applyBorder="1" applyAlignment="1" applyProtection="1">
      <alignment horizontal="left" vertical="center" wrapText="1"/>
      <protection locked="0"/>
    </xf>
    <xf numFmtId="164" fontId="0" fillId="13" borderId="61" xfId="0" applyNumberFormat="1" applyFill="1" applyBorder="1" applyAlignment="1" applyProtection="1">
      <alignment horizontal="left" vertical="center" wrapText="1"/>
      <protection locked="0"/>
    </xf>
    <xf numFmtId="0" fontId="0" fillId="13" borderId="4" xfId="0" applyFont="1" applyFill="1" applyBorder="1" applyAlignment="1" applyProtection="1">
      <alignment horizontal="left" vertical="center" indent="2"/>
      <protection locked="0"/>
    </xf>
    <xf numFmtId="165" fontId="0" fillId="13" borderId="5" xfId="0" applyNumberFormat="1" applyFill="1" applyBorder="1" applyAlignment="1" applyProtection="1">
      <alignment horizontal="center" vertical="center"/>
      <protection locked="0"/>
    </xf>
    <xf numFmtId="0" fontId="0" fillId="13" borderId="25" xfId="0" applyFont="1" applyFill="1" applyBorder="1" applyAlignment="1" applyProtection="1">
      <alignment horizontal="left" vertical="center" wrapText="1"/>
      <protection locked="0"/>
    </xf>
    <xf numFmtId="3" fontId="0" fillId="13" borderId="5" xfId="0" applyNumberFormat="1" applyFill="1" applyBorder="1" applyAlignment="1" applyProtection="1">
      <alignment horizontal="center" vertical="center"/>
      <protection locked="0"/>
    </xf>
    <xf numFmtId="0" fontId="0" fillId="13" borderId="6" xfId="0" applyFont="1" applyFill="1" applyBorder="1" applyAlignment="1" applyProtection="1">
      <alignment horizontal="left" vertical="center" wrapText="1"/>
      <protection locked="0"/>
    </xf>
    <xf numFmtId="0" fontId="0" fillId="13" borderId="33" xfId="0" applyFont="1" applyFill="1" applyBorder="1" applyAlignment="1" applyProtection="1">
      <alignment horizontal="left" vertical="center" wrapText="1"/>
      <protection locked="0"/>
    </xf>
    <xf numFmtId="0" fontId="0" fillId="13" borderId="50" xfId="0" applyFont="1" applyFill="1" applyBorder="1" applyAlignment="1" applyProtection="1">
      <alignment horizontal="left" vertical="center" wrapText="1"/>
      <protection locked="0"/>
    </xf>
    <xf numFmtId="0" fontId="5" fillId="13" borderId="5" xfId="0" applyFont="1" applyFill="1" applyBorder="1" applyAlignment="1" applyProtection="1">
      <alignment horizontal="center" vertical="center" wrapText="1"/>
      <protection locked="0"/>
    </xf>
    <xf numFmtId="3" fontId="5" fillId="13" borderId="5" xfId="0" applyNumberFormat="1" applyFont="1" applyFill="1" applyBorder="1" applyAlignment="1" applyProtection="1">
      <alignment horizontal="center" vertical="center"/>
      <protection locked="0"/>
    </xf>
    <xf numFmtId="165" fontId="5" fillId="13" borderId="5" xfId="0" applyNumberFormat="1" applyFont="1" applyFill="1" applyBorder="1" applyAlignment="1" applyProtection="1">
      <alignment horizontal="center" vertical="center"/>
      <protection locked="0"/>
    </xf>
    <xf numFmtId="0" fontId="5" fillId="13" borderId="13" xfId="0" applyFont="1" applyFill="1" applyBorder="1" applyAlignment="1" applyProtection="1">
      <alignment horizontal="center" vertical="center" wrapText="1"/>
      <protection locked="0"/>
    </xf>
    <xf numFmtId="0" fontId="5" fillId="13" borderId="6" xfId="0" applyFont="1" applyFill="1" applyBorder="1" applyAlignment="1" applyProtection="1">
      <alignment vertical="center" wrapText="1"/>
      <protection locked="0"/>
    </xf>
    <xf numFmtId="0" fontId="5" fillId="13" borderId="4" xfId="0" applyFont="1" applyFill="1" applyBorder="1" applyAlignment="1" applyProtection="1">
      <alignment horizontal="left" vertical="center" indent="2"/>
      <protection locked="0"/>
    </xf>
    <xf numFmtId="1" fontId="5" fillId="13" borderId="5" xfId="0" applyNumberFormat="1" applyFont="1" applyFill="1" applyBorder="1" applyAlignment="1" applyProtection="1">
      <alignment horizontal="center" vertical="center"/>
      <protection locked="0"/>
    </xf>
    <xf numFmtId="0" fontId="5" fillId="13" borderId="5" xfId="0" applyFont="1" applyFill="1" applyBorder="1" applyAlignment="1" applyProtection="1">
      <alignment vertical="center" wrapText="1"/>
      <protection locked="0"/>
    </xf>
    <xf numFmtId="0" fontId="0" fillId="13" borderId="4" xfId="0" applyFont="1" applyFill="1" applyBorder="1" applyAlignment="1" applyProtection="1">
      <alignment horizontal="left" vertical="center" wrapText="1" indent="2"/>
      <protection locked="0"/>
    </xf>
    <xf numFmtId="0" fontId="0" fillId="0" borderId="0" xfId="0" applyNumberFormat="1"/>
    <xf numFmtId="0" fontId="0" fillId="0" borderId="0" xfId="0" applyAlignment="1">
      <alignment wrapText="1"/>
    </xf>
    <xf numFmtId="0" fontId="3" fillId="14" borderId="89" xfId="0" applyFont="1" applyFill="1" applyBorder="1" applyAlignment="1">
      <alignment horizontal="left" vertical="center"/>
    </xf>
    <xf numFmtId="0" fontId="1" fillId="14" borderId="91" xfId="0" applyFont="1" applyFill="1" applyBorder="1" applyAlignment="1">
      <alignment vertical="center"/>
    </xf>
    <xf numFmtId="0" fontId="1" fillId="14" borderId="5" xfId="0" applyNumberFormat="1" applyFont="1" applyFill="1" applyBorder="1" applyAlignment="1">
      <alignment horizontal="center" vertical="center" wrapText="1"/>
    </xf>
    <xf numFmtId="0" fontId="1" fillId="14" borderId="5" xfId="0" applyFont="1" applyFill="1" applyBorder="1" applyAlignment="1">
      <alignment horizontal="center" vertical="center" wrapText="1"/>
    </xf>
    <xf numFmtId="0" fontId="1" fillId="14" borderId="92" xfId="0" applyFont="1" applyFill="1" applyBorder="1" applyAlignment="1">
      <alignment horizontal="left" vertical="center"/>
    </xf>
    <xf numFmtId="0" fontId="0" fillId="13" borderId="91" xfId="0" applyFont="1" applyFill="1" applyBorder="1" applyAlignment="1">
      <alignment horizontal="left" vertical="center" indent="2"/>
    </xf>
    <xf numFmtId="0" fontId="0" fillId="13" borderId="5" xfId="0" applyNumberFormat="1" applyFill="1" applyBorder="1" applyAlignment="1" applyProtection="1">
      <alignment horizontal="center" vertical="center" wrapText="1"/>
      <protection locked="0"/>
    </xf>
    <xf numFmtId="165" fontId="0" fillId="13" borderId="5" xfId="0" applyNumberFormat="1" applyFill="1" applyBorder="1" applyAlignment="1" applyProtection="1">
      <alignment horizontal="center" vertical="center" wrapText="1"/>
      <protection locked="0"/>
    </xf>
    <xf numFmtId="165" fontId="0" fillId="13" borderId="93" xfId="0" applyNumberFormat="1" applyFill="1" applyBorder="1" applyAlignment="1" applyProtection="1">
      <alignment horizontal="center" vertical="center" wrapText="1"/>
      <protection locked="0"/>
    </xf>
    <xf numFmtId="165" fontId="0" fillId="13" borderId="94" xfId="0" applyNumberFormat="1" applyFill="1" applyBorder="1" applyAlignment="1" applyProtection="1">
      <alignment horizontal="center" vertical="center" wrapText="1"/>
      <protection locked="0"/>
    </xf>
    <xf numFmtId="0" fontId="0" fillId="13" borderId="92" xfId="0" applyFont="1" applyFill="1" applyBorder="1" applyAlignment="1" applyProtection="1">
      <alignment horizontal="left" vertical="center" wrapText="1"/>
      <protection locked="0"/>
    </xf>
    <xf numFmtId="0" fontId="0" fillId="13" borderId="95" xfId="0" applyFont="1" applyFill="1" applyBorder="1" applyAlignment="1">
      <alignment horizontal="left" vertical="center" indent="2"/>
    </xf>
    <xf numFmtId="0" fontId="0" fillId="13" borderId="96" xfId="0" applyNumberFormat="1" applyFill="1" applyBorder="1" applyAlignment="1" applyProtection="1">
      <alignment horizontal="center" vertical="center" wrapText="1"/>
      <protection locked="0"/>
    </xf>
    <xf numFmtId="165" fontId="0" fillId="13" borderId="96" xfId="0" applyNumberFormat="1" applyFill="1" applyBorder="1" applyAlignment="1" applyProtection="1">
      <alignment horizontal="center" vertical="center" wrapText="1"/>
      <protection locked="0"/>
    </xf>
    <xf numFmtId="165" fontId="0" fillId="13" borderId="97" xfId="0" applyNumberFormat="1" applyFill="1" applyBorder="1" applyAlignment="1" applyProtection="1">
      <alignment horizontal="center" vertical="center" wrapText="1"/>
      <protection locked="0"/>
    </xf>
    <xf numFmtId="165" fontId="0" fillId="13" borderId="98" xfId="0" applyNumberFormat="1" applyFill="1" applyBorder="1" applyAlignment="1" applyProtection="1">
      <alignment horizontal="center" vertical="center" wrapText="1"/>
      <protection locked="0"/>
    </xf>
    <xf numFmtId="0" fontId="0" fillId="13" borderId="99" xfId="0" applyFont="1" applyFill="1" applyBorder="1" applyAlignment="1" applyProtection="1">
      <alignment horizontal="left" vertical="center" wrapText="1"/>
      <protection locked="0"/>
    </xf>
    <xf numFmtId="0" fontId="8" fillId="2" borderId="64" xfId="0" applyFont="1" applyFill="1" applyBorder="1" applyAlignment="1">
      <alignment horizontal="left" vertical="center"/>
    </xf>
    <xf numFmtId="0" fontId="8" fillId="2" borderId="65" xfId="0" applyFont="1" applyFill="1" applyBorder="1" applyAlignment="1">
      <alignment horizontal="left" vertical="center"/>
    </xf>
    <xf numFmtId="0" fontId="8" fillId="2" borderId="66" xfId="0" applyFont="1" applyFill="1" applyBorder="1" applyAlignment="1">
      <alignment horizontal="left" vertical="center"/>
    </xf>
    <xf numFmtId="0" fontId="10" fillId="9" borderId="64" xfId="0" applyFont="1" applyFill="1" applyBorder="1" applyAlignment="1">
      <alignment horizontal="left" vertical="center" wrapText="1" indent="1"/>
    </xf>
    <xf numFmtId="0" fontId="10" fillId="9" borderId="65" xfId="0" applyFont="1" applyFill="1" applyBorder="1" applyAlignment="1">
      <alignment horizontal="left" vertical="center" wrapText="1" indent="1"/>
    </xf>
    <xf numFmtId="0" fontId="10" fillId="9" borderId="66" xfId="0" applyFont="1" applyFill="1" applyBorder="1" applyAlignment="1">
      <alignment horizontal="left" vertical="center" wrapText="1" indent="1"/>
    </xf>
    <xf numFmtId="0" fontId="10" fillId="9" borderId="56" xfId="0" applyFont="1" applyFill="1" applyBorder="1" applyAlignment="1">
      <alignment horizontal="left" vertical="center" indent="1"/>
    </xf>
    <xf numFmtId="0" fontId="16" fillId="9" borderId="56" xfId="0" applyFont="1" applyFill="1" applyBorder="1" applyAlignment="1">
      <alignment horizontal="left" vertical="center" wrapText="1" indent="1"/>
    </xf>
    <xf numFmtId="0" fontId="0" fillId="9" borderId="56" xfId="0" applyFont="1" applyFill="1" applyBorder="1" applyAlignment="1">
      <alignment horizontal="left" vertical="center" indent="2"/>
    </xf>
    <xf numFmtId="0" fontId="4" fillId="9" borderId="56" xfId="0" applyFont="1" applyFill="1" applyBorder="1" applyAlignment="1">
      <alignment horizontal="left" vertical="center" indent="2"/>
    </xf>
    <xf numFmtId="0" fontId="16" fillId="9" borderId="64" xfId="0" applyFont="1" applyFill="1" applyBorder="1" applyAlignment="1">
      <alignment horizontal="left" vertical="center" wrapText="1" indent="1"/>
    </xf>
    <xf numFmtId="0" fontId="16" fillId="9" borderId="66" xfId="0" applyFont="1" applyFill="1" applyBorder="1" applyAlignment="1">
      <alignment horizontal="left" vertical="center" wrapText="1" indent="1"/>
    </xf>
    <xf numFmtId="0" fontId="2" fillId="12" borderId="64" xfId="0" applyFont="1" applyFill="1" applyBorder="1" applyAlignment="1">
      <alignment horizontal="left" vertical="center" indent="1"/>
    </xf>
    <xf numFmtId="0" fontId="2" fillId="12" borderId="66" xfId="0" applyFont="1" applyFill="1" applyBorder="1" applyAlignment="1">
      <alignment horizontal="left" vertical="center" indent="1"/>
    </xf>
    <xf numFmtId="0" fontId="0" fillId="11" borderId="64" xfId="0" applyFont="1" applyFill="1" applyBorder="1" applyAlignment="1" applyProtection="1">
      <alignment horizontal="left" vertical="top" wrapText="1" indent="1"/>
      <protection locked="0"/>
    </xf>
    <xf numFmtId="0" fontId="0" fillId="11" borderId="65" xfId="0" applyFont="1" applyFill="1" applyBorder="1" applyAlignment="1" applyProtection="1">
      <alignment horizontal="left" vertical="top" wrapText="1" indent="1"/>
      <protection locked="0"/>
    </xf>
    <xf numFmtId="0" fontId="0" fillId="11" borderId="66" xfId="0" applyFont="1" applyFill="1" applyBorder="1" applyAlignment="1" applyProtection="1">
      <alignment horizontal="left" vertical="top" wrapText="1" indent="1"/>
      <protection locked="0"/>
    </xf>
    <xf numFmtId="0" fontId="0" fillId="9" borderId="81" xfId="0" applyFont="1" applyFill="1" applyBorder="1" applyAlignment="1">
      <alignment horizontal="left" vertical="center" wrapText="1" indent="2"/>
    </xf>
    <xf numFmtId="0" fontId="0" fillId="9" borderId="82" xfId="0" applyFont="1" applyFill="1" applyBorder="1" applyAlignment="1">
      <alignment horizontal="left" vertical="center" wrapText="1" indent="2"/>
    </xf>
    <xf numFmtId="0" fontId="0" fillId="9" borderId="83" xfId="0" applyFont="1" applyFill="1" applyBorder="1" applyAlignment="1">
      <alignment horizontal="left" vertical="center" wrapText="1" indent="2"/>
    </xf>
    <xf numFmtId="0" fontId="0" fillId="9" borderId="84" xfId="0" applyFont="1" applyFill="1" applyBorder="1" applyAlignment="1">
      <alignment horizontal="left" vertical="center" wrapText="1" indent="2"/>
    </xf>
    <xf numFmtId="0" fontId="1" fillId="3" borderId="67" xfId="0" applyFont="1" applyFill="1" applyBorder="1" applyAlignment="1">
      <alignment horizontal="left" vertical="center"/>
    </xf>
    <xf numFmtId="0" fontId="1" fillId="3" borderId="68" xfId="0" applyFont="1" applyFill="1" applyBorder="1" applyAlignment="1">
      <alignment horizontal="left" vertical="center"/>
    </xf>
    <xf numFmtId="0" fontId="1" fillId="3" borderId="69" xfId="0" applyFont="1" applyFill="1" applyBorder="1" applyAlignment="1">
      <alignment horizontal="left" vertical="center"/>
    </xf>
    <xf numFmtId="0" fontId="1" fillId="5" borderId="14" xfId="0" applyFont="1" applyFill="1" applyBorder="1" applyAlignment="1">
      <alignment horizontal="left" vertical="center"/>
    </xf>
    <xf numFmtId="0" fontId="1" fillId="5" borderId="10" xfId="0" applyFont="1" applyFill="1" applyBorder="1" applyAlignment="1">
      <alignment horizontal="left" vertical="center"/>
    </xf>
    <xf numFmtId="0" fontId="1" fillId="5" borderId="11" xfId="0" applyFont="1" applyFill="1" applyBorder="1" applyAlignment="1">
      <alignment horizontal="left" vertical="center"/>
    </xf>
    <xf numFmtId="0" fontId="1" fillId="3" borderId="14"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xf>
    <xf numFmtId="0" fontId="1" fillId="6" borderId="15"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1" fillId="5" borderId="62" xfId="0" applyFont="1" applyFill="1" applyBorder="1" applyAlignment="1">
      <alignment horizontal="left" vertical="center"/>
    </xf>
    <xf numFmtId="0" fontId="1" fillId="5" borderId="63" xfId="0" applyFont="1" applyFill="1" applyBorder="1" applyAlignment="1">
      <alignment horizontal="left" vertical="center"/>
    </xf>
    <xf numFmtId="0" fontId="1" fillId="3" borderId="62" xfId="0" applyFont="1" applyFill="1" applyBorder="1" applyAlignment="1">
      <alignment vertical="center"/>
    </xf>
    <xf numFmtId="0" fontId="1" fillId="3" borderId="63" xfId="0" applyFont="1" applyFill="1" applyBorder="1" applyAlignment="1">
      <alignment vertical="center"/>
    </xf>
    <xf numFmtId="0" fontId="1" fillId="6" borderId="57" xfId="0" applyFont="1" applyFill="1" applyBorder="1" applyAlignment="1">
      <alignment horizontal="left" vertical="center"/>
    </xf>
    <xf numFmtId="0" fontId="1" fillId="6" borderId="58" xfId="0" applyFont="1" applyFill="1" applyBorder="1" applyAlignment="1">
      <alignment horizontal="left" vertical="center"/>
    </xf>
    <xf numFmtId="0" fontId="1" fillId="6" borderId="59" xfId="0" applyFont="1" applyFill="1" applyBorder="1" applyAlignment="1">
      <alignment horizontal="left" vertical="center"/>
    </xf>
    <xf numFmtId="0" fontId="1" fillId="5" borderId="62" xfId="0" applyFont="1" applyFill="1" applyBorder="1" applyAlignment="1">
      <alignment vertical="center"/>
    </xf>
    <xf numFmtId="0" fontId="1" fillId="5" borderId="10" xfId="0" applyFont="1" applyFill="1" applyBorder="1" applyAlignment="1">
      <alignment vertical="center"/>
    </xf>
    <xf numFmtId="0" fontId="1" fillId="5" borderId="63" xfId="0" applyFont="1" applyFill="1" applyBorder="1" applyAlignment="1">
      <alignment vertical="center"/>
    </xf>
    <xf numFmtId="0" fontId="12" fillId="2" borderId="12" xfId="0" applyFont="1" applyFill="1" applyBorder="1" applyAlignment="1">
      <alignment horizontal="left" vertical="center" wrapText="1" indent="1"/>
    </xf>
    <xf numFmtId="0" fontId="12" fillId="2" borderId="10" xfId="0" applyFont="1" applyFill="1" applyBorder="1" applyAlignment="1">
      <alignment horizontal="left" vertical="center" wrapText="1" indent="1"/>
    </xf>
    <xf numFmtId="0" fontId="12" fillId="2" borderId="11" xfId="0" applyFont="1" applyFill="1" applyBorder="1" applyAlignment="1">
      <alignment horizontal="left" vertical="center" wrapText="1" indent="1"/>
    </xf>
    <xf numFmtId="0" fontId="1" fillId="7" borderId="5" xfId="0" applyFont="1" applyFill="1" applyBorder="1" applyAlignment="1">
      <alignment horizontal="center" vertical="center"/>
    </xf>
    <xf numFmtId="0" fontId="1" fillId="8" borderId="5"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4" borderId="5" xfId="0" applyFont="1" applyFill="1" applyBorder="1" applyAlignment="1">
      <alignment horizontal="center" vertical="center"/>
    </xf>
    <xf numFmtId="165" fontId="1" fillId="3" borderId="12" xfId="0" applyNumberFormat="1" applyFont="1" applyFill="1" applyBorder="1" applyAlignment="1">
      <alignment horizontal="center" vertical="center"/>
    </xf>
    <xf numFmtId="165" fontId="1" fillId="3" borderId="10" xfId="0" applyNumberFormat="1" applyFont="1" applyFill="1" applyBorder="1" applyAlignment="1">
      <alignment horizontal="center" vertical="center"/>
    </xf>
    <xf numFmtId="0" fontId="0" fillId="3" borderId="12" xfId="0" applyFill="1" applyBorder="1" applyAlignment="1">
      <alignment horizontal="center"/>
    </xf>
    <xf numFmtId="0" fontId="0" fillId="3" borderId="10" xfId="0" applyFill="1" applyBorder="1" applyAlignment="1">
      <alignment horizontal="center"/>
    </xf>
    <xf numFmtId="0" fontId="0" fillId="3" borderId="13" xfId="0" applyFill="1" applyBorder="1" applyAlignment="1">
      <alignment horizontal="center"/>
    </xf>
    <xf numFmtId="0" fontId="2" fillId="3" borderId="12" xfId="0" applyFont="1" applyFill="1" applyBorder="1" applyAlignment="1">
      <alignment horizontal="center"/>
    </xf>
    <xf numFmtId="0" fontId="2" fillId="3" borderId="11" xfId="0" applyFont="1" applyFill="1" applyBorder="1" applyAlignment="1">
      <alignment horizontal="center"/>
    </xf>
    <xf numFmtId="0" fontId="1" fillId="5" borderId="12"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6" borderId="85" xfId="0" applyFont="1" applyFill="1" applyBorder="1" applyAlignment="1">
      <alignment horizontal="center" vertical="center"/>
    </xf>
    <xf numFmtId="0" fontId="1" fillId="6" borderId="86" xfId="0" applyFont="1" applyFill="1" applyBorder="1" applyAlignment="1">
      <alignment horizontal="center" vertical="center"/>
    </xf>
    <xf numFmtId="0" fontId="1" fillId="6" borderId="87" xfId="0" applyFont="1" applyFill="1" applyBorder="1" applyAlignment="1">
      <alignment horizontal="center" vertical="center"/>
    </xf>
    <xf numFmtId="0" fontId="1" fillId="6" borderId="88" xfId="0" applyFont="1" applyFill="1" applyBorder="1" applyAlignment="1">
      <alignment horizontal="center" vertical="center"/>
    </xf>
    <xf numFmtId="0" fontId="19" fillId="14" borderId="12" xfId="0" applyFont="1" applyFill="1" applyBorder="1" applyAlignment="1">
      <alignment horizontal="left" vertical="center" wrapText="1" indent="1"/>
    </xf>
    <xf numFmtId="0" fontId="19" fillId="14" borderId="10" xfId="0" applyFont="1" applyFill="1" applyBorder="1" applyAlignment="1">
      <alignment horizontal="left" vertical="center" wrapText="1" indent="1"/>
    </xf>
    <xf numFmtId="0" fontId="19" fillId="14" borderId="90" xfId="0" applyFont="1" applyFill="1" applyBorder="1" applyAlignment="1">
      <alignment horizontal="left" vertical="center" wrapText="1" indent="1"/>
    </xf>
    <xf numFmtId="0" fontId="1" fillId="6" borderId="21" xfId="0" applyFont="1" applyFill="1" applyBorder="1" applyAlignment="1">
      <alignment horizontal="center" vertical="center"/>
    </xf>
    <xf numFmtId="0" fontId="1" fillId="6" borderId="22" xfId="0" applyFont="1" applyFill="1" applyBorder="1" applyAlignment="1">
      <alignment horizontal="center" vertical="center"/>
    </xf>
    <xf numFmtId="0" fontId="1" fillId="6" borderId="23" xfId="0" applyFont="1" applyFill="1" applyBorder="1" applyAlignment="1">
      <alignment horizontal="center" vertical="center"/>
    </xf>
    <xf numFmtId="0" fontId="1" fillId="5" borderId="24" xfId="0" applyFont="1" applyFill="1" applyBorder="1" applyAlignment="1">
      <alignment horizontal="left" vertical="center" indent="1"/>
    </xf>
    <xf numFmtId="0" fontId="1" fillId="5" borderId="5" xfId="0" applyFont="1" applyFill="1" applyBorder="1" applyAlignment="1">
      <alignment horizontal="left" vertical="center" indent="1"/>
    </xf>
    <xf numFmtId="0" fontId="1" fillId="5" borderId="25" xfId="0" applyFont="1" applyFill="1" applyBorder="1" applyAlignment="1">
      <alignment horizontal="left" vertical="center" indent="1"/>
    </xf>
    <xf numFmtId="0" fontId="1" fillId="3" borderId="39" xfId="0" applyFont="1" applyFill="1" applyBorder="1" applyAlignment="1">
      <alignment horizontal="left" vertical="center" indent="1"/>
    </xf>
    <xf numFmtId="0" fontId="1" fillId="3" borderId="10" xfId="0" applyFont="1" applyFill="1" applyBorder="1" applyAlignment="1">
      <alignment horizontal="left" vertical="center" indent="1"/>
    </xf>
    <xf numFmtId="0" fontId="1" fillId="3" borderId="40" xfId="0" applyFont="1" applyFill="1" applyBorder="1" applyAlignment="1">
      <alignment horizontal="left" vertical="center" indent="1"/>
    </xf>
    <xf numFmtId="0" fontId="15" fillId="4" borderId="12" xfId="0" applyFont="1" applyFill="1" applyBorder="1" applyAlignment="1">
      <alignment horizontal="left" vertical="center" wrapText="1" indent="1"/>
    </xf>
    <xf numFmtId="0" fontId="15" fillId="4" borderId="10" xfId="0" applyFont="1" applyFill="1" applyBorder="1" applyAlignment="1">
      <alignment horizontal="left" vertical="center" wrapText="1" indent="1"/>
    </xf>
    <xf numFmtId="0" fontId="15" fillId="4" borderId="40" xfId="0" applyFont="1" applyFill="1" applyBorder="1" applyAlignment="1">
      <alignment horizontal="left" vertical="center" wrapText="1" indent="1"/>
    </xf>
    <xf numFmtId="0" fontId="1" fillId="6" borderId="1" xfId="0" applyFont="1" applyFill="1" applyBorder="1" applyAlignment="1">
      <alignment horizontal="center" vertical="center"/>
    </xf>
    <xf numFmtId="0" fontId="1" fillId="6" borderId="55"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5" borderId="4" xfId="0" applyFont="1" applyFill="1" applyBorder="1" applyAlignment="1">
      <alignment horizontal="left" vertical="center" indent="1"/>
    </xf>
    <xf numFmtId="0" fontId="1" fillId="5" borderId="13" xfId="0" applyFont="1" applyFill="1" applyBorder="1" applyAlignment="1">
      <alignment horizontal="left" vertical="center" indent="1"/>
    </xf>
    <xf numFmtId="0" fontId="1" fillId="5" borderId="6" xfId="0" applyFont="1" applyFill="1" applyBorder="1" applyAlignment="1">
      <alignment horizontal="left" vertical="center" indent="1"/>
    </xf>
    <xf numFmtId="0" fontId="12" fillId="2" borderId="10" xfId="0" applyFont="1" applyFill="1" applyBorder="1" applyAlignment="1">
      <alignment horizontal="left" vertical="center" indent="2"/>
    </xf>
    <xf numFmtId="0" fontId="12" fillId="2" borderId="11" xfId="0" applyFont="1" applyFill="1" applyBorder="1" applyAlignment="1">
      <alignment horizontal="left" vertical="center" indent="2"/>
    </xf>
    <xf numFmtId="0" fontId="1" fillId="3" borderId="14" xfId="0" applyFont="1" applyFill="1" applyBorder="1" applyAlignment="1">
      <alignment horizontal="left" vertical="center" indent="1"/>
    </xf>
    <xf numFmtId="0" fontId="1" fillId="3" borderId="11" xfId="0" applyFont="1" applyFill="1" applyBorder="1" applyAlignment="1">
      <alignment horizontal="left" vertical="center" indent="1"/>
    </xf>
    <xf numFmtId="0" fontId="12" fillId="2" borderId="10" xfId="0" applyFont="1" applyFill="1" applyBorder="1" applyAlignment="1">
      <alignment horizontal="left" vertical="center" wrapText="1" indent="2"/>
    </xf>
    <xf numFmtId="0" fontId="12" fillId="2" borderId="11" xfId="0" applyFont="1" applyFill="1" applyBorder="1" applyAlignment="1">
      <alignment horizontal="left" vertical="center" wrapText="1" indent="2"/>
    </xf>
    <xf numFmtId="0" fontId="1" fillId="6" borderId="29" xfId="0" applyFont="1" applyFill="1" applyBorder="1" applyAlignment="1">
      <alignment horizontal="center" vertical="center"/>
    </xf>
    <xf numFmtId="0" fontId="1" fillId="6" borderId="30" xfId="0" applyFont="1" applyFill="1" applyBorder="1" applyAlignment="1">
      <alignment horizontal="center" vertical="center"/>
    </xf>
    <xf numFmtId="0" fontId="1" fillId="6" borderId="37" xfId="0" applyFont="1" applyFill="1" applyBorder="1" applyAlignment="1">
      <alignment horizontal="center" vertical="center"/>
    </xf>
    <xf numFmtId="0" fontId="1" fillId="6" borderId="31" xfId="0" applyFont="1" applyFill="1" applyBorder="1" applyAlignment="1">
      <alignment horizontal="center" vertical="center"/>
    </xf>
    <xf numFmtId="0" fontId="1" fillId="5" borderId="32" xfId="0" applyFont="1" applyFill="1" applyBorder="1" applyAlignment="1">
      <alignment horizontal="left" vertical="center" indent="1"/>
    </xf>
    <xf numFmtId="0" fontId="1" fillId="5" borderId="12" xfId="0" applyFont="1" applyFill="1" applyBorder="1" applyAlignment="1">
      <alignment horizontal="left" vertical="center" indent="1"/>
    </xf>
    <xf numFmtId="0" fontId="1" fillId="5" borderId="33" xfId="0" applyFont="1" applyFill="1" applyBorder="1" applyAlignment="1">
      <alignment horizontal="left" vertical="center" indent="1"/>
    </xf>
    <xf numFmtId="0" fontId="1" fillId="3" borderId="41" xfId="0" applyFont="1" applyFill="1" applyBorder="1" applyAlignment="1">
      <alignment horizontal="left" vertical="center" indent="1"/>
    </xf>
    <xf numFmtId="0" fontId="1" fillId="3" borderId="42" xfId="0" applyFont="1" applyFill="1" applyBorder="1" applyAlignment="1">
      <alignment horizontal="left" vertical="center" indent="1"/>
    </xf>
    <xf numFmtId="0" fontId="13" fillId="7" borderId="12" xfId="0" applyFont="1" applyFill="1" applyBorder="1" applyAlignment="1">
      <alignment horizontal="left" vertical="center" wrapText="1" indent="1"/>
    </xf>
    <xf numFmtId="0" fontId="13" fillId="7" borderId="10" xfId="0" applyFont="1" applyFill="1" applyBorder="1" applyAlignment="1">
      <alignment horizontal="left" vertical="center" wrapText="1" indent="1"/>
    </xf>
    <xf numFmtId="0" fontId="13" fillId="7" borderId="42" xfId="0" applyFont="1" applyFill="1" applyBorder="1" applyAlignment="1">
      <alignment horizontal="left" vertical="center" indent="2"/>
    </xf>
    <xf numFmtId="0" fontId="1" fillId="6" borderId="43" xfId="0" applyFont="1" applyFill="1" applyBorder="1" applyAlignment="1">
      <alignment horizontal="center" vertical="center"/>
    </xf>
    <xf numFmtId="0" fontId="1" fillId="6" borderId="44" xfId="0" applyFont="1" applyFill="1" applyBorder="1" applyAlignment="1">
      <alignment horizontal="center" vertical="center"/>
    </xf>
    <xf numFmtId="0" fontId="1" fillId="6" borderId="45" xfId="0" applyFont="1" applyFill="1" applyBorder="1" applyAlignment="1">
      <alignment horizontal="center" vertical="center"/>
    </xf>
    <xf numFmtId="0" fontId="1" fillId="6" borderId="46" xfId="0" applyFont="1" applyFill="1" applyBorder="1" applyAlignment="1">
      <alignment horizontal="center" vertical="center"/>
    </xf>
    <xf numFmtId="0" fontId="1" fillId="5" borderId="49" xfId="0" applyFont="1" applyFill="1" applyBorder="1" applyAlignment="1">
      <alignment horizontal="left" vertical="center" indent="1"/>
    </xf>
    <xf numFmtId="0" fontId="1" fillId="5" borderId="50" xfId="0" applyFont="1" applyFill="1" applyBorder="1" applyAlignment="1">
      <alignment horizontal="left" vertical="center" indent="1"/>
    </xf>
    <xf numFmtId="0" fontId="1" fillId="3" borderId="47" xfId="0" applyFont="1" applyFill="1" applyBorder="1" applyAlignment="1">
      <alignment horizontal="left" vertical="center" indent="1"/>
    </xf>
    <xf numFmtId="0" fontId="1" fillId="3" borderId="48" xfId="0" applyFont="1" applyFill="1" applyBorder="1" applyAlignment="1">
      <alignment horizontal="left" vertical="center" indent="1"/>
    </xf>
    <xf numFmtId="0" fontId="14" fillId="8" borderId="12" xfId="0" applyFont="1" applyFill="1" applyBorder="1" applyAlignment="1">
      <alignment horizontal="left" vertical="center" wrapText="1" indent="1"/>
    </xf>
    <xf numFmtId="0" fontId="14" fillId="8" borderId="10" xfId="0" applyFont="1" applyFill="1" applyBorder="1" applyAlignment="1">
      <alignment horizontal="left" vertical="center" wrapText="1" indent="1"/>
    </xf>
    <xf numFmtId="0" fontId="14" fillId="8" borderId="48" xfId="0" applyFont="1" applyFill="1" applyBorder="1" applyAlignment="1">
      <alignment horizontal="left" vertical="center" indent="2"/>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1" fillId="5" borderId="14" xfId="0" applyFont="1" applyFill="1" applyBorder="1" applyAlignment="1">
      <alignment horizontal="left" vertical="center" indent="1"/>
    </xf>
    <xf numFmtId="0" fontId="1" fillId="5" borderId="10" xfId="0" applyFont="1" applyFill="1" applyBorder="1" applyAlignment="1">
      <alignment horizontal="left" vertical="center" indent="1"/>
    </xf>
    <xf numFmtId="0" fontId="1" fillId="5" borderId="11" xfId="0" applyFont="1" applyFill="1" applyBorder="1" applyAlignment="1">
      <alignment horizontal="left" vertical="center" indent="1"/>
    </xf>
    <xf numFmtId="0" fontId="1" fillId="3" borderId="13" xfId="0" applyFont="1" applyFill="1" applyBorder="1" applyAlignment="1">
      <alignment horizontal="left" vertical="center" indent="1"/>
    </xf>
    <xf numFmtId="0" fontId="3" fillId="2" borderId="14" xfId="0" applyFont="1" applyFill="1" applyBorder="1" applyAlignment="1">
      <alignment horizontal="left" vertical="center"/>
    </xf>
    <xf numFmtId="0" fontId="3" fillId="2" borderId="10" xfId="0" applyFont="1" applyFill="1" applyBorder="1" applyAlignment="1">
      <alignment horizontal="left" vertical="center"/>
    </xf>
  </cellXfs>
  <cellStyles count="1">
    <cellStyle name="Normal" xfId="0" builtinId="0"/>
  </cellStyles>
  <dxfs count="35">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b/>
        <i val="0"/>
        <color theme="0"/>
      </font>
      <fill>
        <patternFill>
          <bgColor theme="1"/>
        </patternFill>
      </fill>
    </dxf>
    <dxf>
      <fill>
        <patternFill>
          <bgColor rgb="FFFFFF00"/>
        </patternFill>
      </fill>
    </dxf>
    <dxf>
      <font>
        <color theme="0"/>
      </font>
    </dxf>
    <dxf>
      <font>
        <b/>
        <i val="0"/>
        <color theme="0"/>
      </font>
      <fill>
        <patternFill>
          <bgColor theme="1"/>
        </patternFill>
      </fill>
    </dxf>
    <dxf>
      <font>
        <color theme="0"/>
      </font>
    </dxf>
    <dxf>
      <fill>
        <patternFill>
          <bgColor rgb="FFFFFF00"/>
        </patternFill>
      </fill>
    </dxf>
    <dxf>
      <font>
        <b/>
        <i val="0"/>
        <color theme="0"/>
      </font>
      <fill>
        <patternFill>
          <bgColor theme="1"/>
        </patternFill>
      </fill>
    </dxf>
    <dxf>
      <font>
        <color theme="0"/>
      </font>
    </dxf>
    <dxf>
      <fill>
        <patternFill>
          <bgColor rgb="FFFFFF00"/>
        </patternFill>
      </fill>
    </dxf>
    <dxf>
      <font>
        <b/>
        <i val="0"/>
        <color theme="0"/>
      </font>
      <fill>
        <patternFill>
          <bgColor theme="1"/>
        </patternFill>
      </fill>
    </dxf>
    <dxf>
      <fill>
        <patternFill>
          <bgColor rgb="FFFFFF00"/>
        </patternFill>
      </fill>
    </dxf>
    <dxf>
      <font>
        <b/>
        <i val="0"/>
        <color theme="0"/>
      </font>
      <fill>
        <patternFill>
          <bgColor theme="1"/>
        </patternFill>
      </fill>
    </dxf>
    <dxf>
      <font>
        <color theme="0"/>
      </font>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ont>
        <b/>
        <i val="0"/>
        <color theme="0"/>
      </font>
      <fill>
        <patternFill>
          <bgColor theme="1"/>
        </patternFill>
      </fill>
    </dxf>
    <dxf>
      <font>
        <color theme="0"/>
      </font>
    </dxf>
    <dxf>
      <fill>
        <patternFill>
          <bgColor rgb="FFFFFF00"/>
        </patternFill>
      </fill>
    </dxf>
    <dxf>
      <font>
        <b/>
        <i val="0"/>
        <color theme="0"/>
      </font>
      <fill>
        <patternFill>
          <bgColor theme="1"/>
        </patternFill>
      </fill>
    </dxf>
    <dxf>
      <font>
        <color auto="1"/>
      </font>
    </dxf>
    <dxf>
      <fill>
        <patternFill>
          <bgColor rgb="FFFFFF00"/>
        </patternFill>
      </fill>
    </dxf>
    <dxf>
      <font>
        <color theme="0"/>
      </font>
    </dxf>
    <dxf>
      <fill>
        <patternFill>
          <bgColor theme="0"/>
        </patternFill>
      </fill>
    </dxf>
    <dxf>
      <font>
        <b val="0"/>
        <i val="0"/>
        <color auto="1"/>
      </font>
      <fill>
        <patternFill>
          <bgColor rgb="FFFFFF00"/>
        </patternFill>
      </fill>
    </dxf>
    <dxf>
      <font>
        <color theme="0"/>
      </font>
    </dxf>
  </dxfs>
  <tableStyles count="0" defaultTableStyle="TableStyleMedium2" defaultPivotStyle="PivotStyleLight16"/>
  <colors>
    <mruColors>
      <color rgb="FF00539B"/>
      <color rgb="FF807F83"/>
      <color rgb="FFBF311A"/>
      <color rgb="FFE58E1A"/>
      <color rgb="FF754200"/>
      <color rgb="FF949B50"/>
      <color rgb="FF56A0D3"/>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A49"/>
  <sheetViews>
    <sheetView showGridLines="0" tabSelected="1" topLeftCell="A4" zoomScale="115" zoomScaleNormal="115" workbookViewId="0">
      <selection activeCell="D6" sqref="D6"/>
    </sheetView>
  </sheetViews>
  <sheetFormatPr defaultColWidth="0" defaultRowHeight="0" customHeight="1" zeroHeight="1" thickTop="1" thickBottom="1" x14ac:dyDescent="0.4"/>
  <cols>
    <col min="1" max="1" width="3.7265625" style="95" customWidth="1"/>
    <col min="2" max="2" width="40.7265625" style="95" customWidth="1"/>
    <col min="3" max="3" width="40.7265625" style="96" customWidth="1"/>
    <col min="4" max="4" width="40.7265625" style="95" customWidth="1"/>
    <col min="5" max="5" width="3.7265625" style="95" customWidth="1"/>
    <col min="6" max="16384" width="9.1796875" style="95" hidden="1"/>
  </cols>
  <sheetData>
    <row r="1" spans="2:27" ht="15" customHeight="1" thickTop="1" thickBot="1" x14ac:dyDescent="0.4">
      <c r="AA1" s="95" t="s">
        <v>37</v>
      </c>
    </row>
    <row r="2" spans="2:27" ht="30" customHeight="1" thickTop="1" thickBot="1" x14ac:dyDescent="0.4">
      <c r="B2" s="211" t="s">
        <v>43</v>
      </c>
      <c r="C2" s="212"/>
      <c r="D2" s="213"/>
      <c r="AA2" s="95" t="s">
        <v>38</v>
      </c>
    </row>
    <row r="3" spans="2:27" ht="45" customHeight="1" thickTop="1" thickBot="1" x14ac:dyDescent="0.4">
      <c r="B3" s="97" t="s">
        <v>40</v>
      </c>
      <c r="C3" s="98" t="s">
        <v>260</v>
      </c>
      <c r="D3" s="99" t="s">
        <v>41</v>
      </c>
    </row>
    <row r="4" spans="2:27" ht="15" customHeight="1" thickTop="1" thickBot="1" x14ac:dyDescent="0.4"/>
    <row r="5" spans="2:27" ht="30" customHeight="1" thickTop="1" thickBot="1" x14ac:dyDescent="0.4">
      <c r="B5" s="211" t="s">
        <v>44</v>
      </c>
      <c r="C5" s="212"/>
      <c r="D5" s="213"/>
    </row>
    <row r="6" spans="2:27" ht="30" customHeight="1" thickTop="1" thickBot="1" x14ac:dyDescent="0.4">
      <c r="B6" s="219" t="s">
        <v>47</v>
      </c>
      <c r="C6" s="219"/>
      <c r="D6" s="171" t="s">
        <v>39</v>
      </c>
    </row>
    <row r="7" spans="2:27" ht="15" customHeight="1" thickTop="1" thickBot="1" x14ac:dyDescent="0.4"/>
    <row r="8" spans="2:27" ht="30" customHeight="1" thickTop="1" thickBot="1" x14ac:dyDescent="0.4">
      <c r="B8" s="211" t="s">
        <v>150</v>
      </c>
      <c r="C8" s="212"/>
      <c r="D8" s="213"/>
    </row>
    <row r="9" spans="2:27" ht="50.15" customHeight="1" thickTop="1" thickBot="1" x14ac:dyDescent="0.4">
      <c r="B9" s="228" t="s">
        <v>137</v>
      </c>
      <c r="C9" s="229"/>
      <c r="D9" s="171" t="s">
        <v>133</v>
      </c>
    </row>
    <row r="10" spans="2:27" ht="50.15" customHeight="1" thickTop="1" thickBot="1" x14ac:dyDescent="0.4">
      <c r="B10" s="230"/>
      <c r="C10" s="231"/>
      <c r="D10" s="172" t="s">
        <v>134</v>
      </c>
    </row>
    <row r="11" spans="2:27" ht="50.15" customHeight="1" thickTop="1" thickBot="1" x14ac:dyDescent="0.4">
      <c r="B11" s="225" t="s">
        <v>11</v>
      </c>
      <c r="C11" s="226"/>
      <c r="D11" s="227"/>
    </row>
    <row r="12" spans="2:27" ht="15" customHeight="1" thickTop="1" thickBot="1" x14ac:dyDescent="0.4"/>
    <row r="13" spans="2:27" ht="30" customHeight="1" thickTop="1" thickBot="1" x14ac:dyDescent="0.4">
      <c r="B13" s="211" t="s">
        <v>51</v>
      </c>
      <c r="C13" s="212"/>
      <c r="D13" s="213"/>
    </row>
    <row r="14" spans="2:27" ht="15" customHeight="1" thickTop="1" thickBot="1" x14ac:dyDescent="0.4">
      <c r="B14" s="107" t="s">
        <v>45</v>
      </c>
      <c r="C14" s="223" t="s">
        <v>46</v>
      </c>
      <c r="D14" s="224"/>
    </row>
    <row r="15" spans="2:27" ht="30" customHeight="1" thickTop="1" thickBot="1" x14ac:dyDescent="0.4">
      <c r="B15" s="108" t="str">
        <f ca="1">'Proposal Summary'!B3</f>
        <v>Proposal Summary</v>
      </c>
      <c r="C15" s="221" t="str">
        <f ca="1">'Proposal Summary'!C3</f>
        <v>No data entry is required in the Proposal Summary.  Comments are optional for each Cost Category.</v>
      </c>
      <c r="D15" s="222"/>
    </row>
    <row r="16" spans="2:27" ht="35.15" customHeight="1" thickTop="1" thickBot="1" x14ac:dyDescent="0.4">
      <c r="B16" s="108" t="str">
        <f ca="1">'Module Summary'!B3</f>
        <v>Module Summary</v>
      </c>
      <c r="C16" s="221" t="str">
        <f>'Module Summary'!B4</f>
        <v>Please add any additional modules proposed below those requested.</v>
      </c>
      <c r="D16" s="222"/>
    </row>
    <row r="17" spans="2:4" ht="71.25" customHeight="1" thickTop="1" thickBot="1" x14ac:dyDescent="0.4">
      <c r="B17" s="108" t="s">
        <v>149</v>
      </c>
      <c r="C17" s="221" t="str">
        <f>'Module Information'!C3:I3</f>
        <v xml:space="preserve">Please complete the black cells with information regarding proposed modules. Please complete column H for ALL modules that have costs represented in other modules. Please complete columns C-G for any modules with applicable data. Vendors bundling costs are encouraged to use the pre-defined bundles, however may create placeholder "other modules" in the Module Summary tab as a placeholder for these bundles. </v>
      </c>
      <c r="D17" s="222"/>
    </row>
    <row r="18" spans="2:4" ht="40" customHeight="1" thickTop="1" thickBot="1" x14ac:dyDescent="0.4">
      <c r="B18" s="108" t="str">
        <f ca="1">'Application Software'!B3</f>
        <v>Application Software</v>
      </c>
      <c r="C18" s="221" t="str">
        <f ca="1">'Application Software'!C3</f>
        <v>Please complete One-Time and On-Going Annual Application Software Costs, indicating any additional info or 'No Bid' in the Comments column.  Additional proposed modules can be added in the 'Module Summary' Tab.</v>
      </c>
      <c r="D18" s="222"/>
    </row>
    <row r="19" spans="2:4" ht="35.15" customHeight="1" thickTop="1" thickBot="1" x14ac:dyDescent="0.4">
      <c r="B19" s="108" t="str">
        <f ca="1">'Other Software'!B3</f>
        <v>Other Software</v>
      </c>
      <c r="C19" s="221" t="str">
        <f ca="1">'Other Software'!C3</f>
        <v>Please add any Other Software proposed including the Required Quantity, Unit Price, and related On-Going Annual Cost, if applicable.</v>
      </c>
      <c r="D19" s="222"/>
    </row>
    <row r="20" spans="2:4" ht="35.15" customHeight="1" thickTop="1" thickBot="1" x14ac:dyDescent="0.4">
      <c r="B20" s="108" t="str">
        <f ca="1">Hardware!B3</f>
        <v>Hardware</v>
      </c>
      <c r="C20" s="221" t="str">
        <f ca="1">Hardware!C3</f>
        <v>Please add any additional required/optional Hardware proposed including the Required Quantity, Unit Price, and related On-Going Annual Cost, if applicable.</v>
      </c>
      <c r="D20" s="222"/>
    </row>
    <row r="21" spans="2:4" ht="40" customHeight="1" thickTop="1" thickBot="1" x14ac:dyDescent="0.4">
      <c r="B21" s="108" t="str">
        <f ca="1">'Implementation Services'!B3</f>
        <v>Implementation Services</v>
      </c>
      <c r="C21" s="221" t="str">
        <f ca="1">'Implementation Services'!C3</f>
        <v>Please complete the Estimated Hours and Hourly Rate for Implementation Services, indicating any additional info or 'No Bid' in the Comments column.  Additional proposed modules can be added in the 'Module Summary' Tab.</v>
      </c>
      <c r="D21" s="222"/>
    </row>
    <row r="22" spans="2:4" ht="40" customHeight="1" thickTop="1" thickBot="1" x14ac:dyDescent="0.4">
      <c r="B22" s="108" t="str">
        <f ca="1">'Train-the-Trainer Training'!B3</f>
        <v>Train-the-Trainer Training</v>
      </c>
      <c r="C22" s="221" t="str">
        <f ca="1">'Train-the-Trainer Training'!C3</f>
        <v>Please complete the Estimated Hours and Hourly Rate for Train-the-Trainer Training, indicating any additional info or 'No Bid' in the Comments column.  Additional proposed modules can be added in the 'Module Summary' Tab.</v>
      </c>
      <c r="D22" s="222"/>
    </row>
    <row r="23" spans="2:4" ht="40" customHeight="1" thickTop="1" thickBot="1" x14ac:dyDescent="0.4">
      <c r="B23" s="108" t="str">
        <f ca="1">'Optional End-User Training'!B3</f>
        <v>Optional End-User Training</v>
      </c>
      <c r="C23" s="221" t="str">
        <f ca="1">'Optional End-User Training'!C3</f>
        <v>Please complete the Estimated Hours and Hourly Rate for Optional End-User Training, indicating any additional info or 'No Bid' in the Comments column.  Additional proposed modules can be added in the 'Module Summary' Tab.</v>
      </c>
      <c r="D23" s="222"/>
    </row>
    <row r="24" spans="2:4" ht="40" customHeight="1" thickTop="1" thickBot="1" x14ac:dyDescent="0.4">
      <c r="B24" s="108" t="str">
        <f ca="1">'Data Conversion Services'!B3</f>
        <v>Data Conversion Services</v>
      </c>
      <c r="C24" s="221" t="str">
        <f ca="1">'Data Conversion Services'!D3</f>
        <v>Please complete the Conversion Code, Estimated Hours, and Hourly Rate to perform the following Data Conversion Services.</v>
      </c>
      <c r="D24" s="222"/>
    </row>
    <row r="25" spans="2:4" ht="35.15" customHeight="1" thickTop="1" thickBot="1" x14ac:dyDescent="0.4">
      <c r="B25" s="108" t="str">
        <f ca="1">Interfaces!B3</f>
        <v>Interfaces</v>
      </c>
      <c r="C25" s="221" t="str">
        <f ca="1">Interfaces!D3</f>
        <v>Please complete the Estimated Hours, Hourly Rate, and On-Going Annual Cost, if applicable, to develop the following Interfaces, indicating any additional info or 'No Bid' in the Comments column.</v>
      </c>
      <c r="D25" s="222"/>
    </row>
    <row r="26" spans="2:4" ht="40" customHeight="1" thickTop="1" thickBot="1" x14ac:dyDescent="0.4">
      <c r="B26" s="108" t="str">
        <f ca="1">Modifications!B3</f>
        <v>Modifications</v>
      </c>
      <c r="C26" s="218" t="str">
        <f ca="1">Modifications!D3</f>
        <v>Please add the Estimated Hours, Hourly Rate, and On-Going Annual Cost, if applicable, to perform any required/optional Modifications.   The related Module and Spec # should be noted.</v>
      </c>
      <c r="D26" s="218"/>
    </row>
    <row r="27" spans="2:4" ht="35.15" customHeight="1" thickTop="1" thickBot="1" x14ac:dyDescent="0.4">
      <c r="B27" s="108" t="str">
        <f ca="1">'Other Implementation Services'!B3</f>
        <v>Other Implementation Services</v>
      </c>
      <c r="C27" s="218" t="str">
        <f ca="1">'Other Implementation Services'!C3</f>
        <v>Please add any Other Implementation Services proposed including the Estimated Hours and Hourly Rate.</v>
      </c>
      <c r="D27" s="218"/>
    </row>
    <row r="28" spans="2:4" ht="15" customHeight="1" thickTop="1" thickBot="1" x14ac:dyDescent="0.4">
      <c r="B28" s="104"/>
      <c r="C28" s="105"/>
      <c r="D28" s="106"/>
    </row>
    <row r="29" spans="2:4" ht="30" customHeight="1" thickTop="1" thickBot="1" x14ac:dyDescent="0.4">
      <c r="B29" s="211" t="s">
        <v>52</v>
      </c>
      <c r="C29" s="212"/>
      <c r="D29" s="213"/>
    </row>
    <row r="30" spans="2:4" ht="30" customHeight="1" thickTop="1" thickBot="1" x14ac:dyDescent="0.4">
      <c r="B30" s="219" t="s">
        <v>49</v>
      </c>
      <c r="C30" s="219"/>
      <c r="D30" s="173"/>
    </row>
    <row r="31" spans="2:4" ht="30" customHeight="1" thickTop="1" thickBot="1" x14ac:dyDescent="0.4">
      <c r="B31" s="219" t="s">
        <v>67</v>
      </c>
      <c r="C31" s="219"/>
      <c r="D31" s="173"/>
    </row>
    <row r="32" spans="2:4" ht="30" customHeight="1" thickTop="1" thickBot="1" x14ac:dyDescent="0.4">
      <c r="B32" s="219" t="s">
        <v>66</v>
      </c>
      <c r="C32" s="219"/>
      <c r="D32" s="173"/>
    </row>
    <row r="33" spans="2:4" ht="30" customHeight="1" thickTop="1" thickBot="1" x14ac:dyDescent="0.4">
      <c r="B33" s="220" t="s">
        <v>48</v>
      </c>
      <c r="C33" s="220"/>
      <c r="D33" s="173"/>
    </row>
    <row r="34" spans="2:4" ht="15" customHeight="1" thickTop="1" thickBot="1" x14ac:dyDescent="0.4"/>
    <row r="35" spans="2:4" ht="30" customHeight="1" thickTop="1" thickBot="1" x14ac:dyDescent="0.4">
      <c r="B35" s="211" t="s">
        <v>53</v>
      </c>
      <c r="C35" s="212"/>
      <c r="D35" s="213"/>
    </row>
    <row r="36" spans="2:4" ht="40" customHeight="1" thickTop="1" thickBot="1" x14ac:dyDescent="0.4">
      <c r="B36" s="214" t="s">
        <v>50</v>
      </c>
      <c r="C36" s="215"/>
      <c r="D36" s="216"/>
    </row>
    <row r="37" spans="2:4" ht="30" customHeight="1" thickTop="1" thickBot="1" x14ac:dyDescent="0.4">
      <c r="B37" s="217" t="str">
        <f>"Change cell to right to " &amp; AA2 &amp; " before printing:"</f>
        <v>Change cell to right to Hide Required/Optional Fields before printing:</v>
      </c>
      <c r="C37" s="217"/>
      <c r="D37" s="171" t="s">
        <v>37</v>
      </c>
    </row>
    <row r="38" spans="2:4" ht="15" customHeight="1" thickTop="1" thickBot="1" x14ac:dyDescent="0.4"/>
    <row r="39" spans="2:4" ht="15" hidden="1" customHeight="1" x14ac:dyDescent="0.35"/>
    <row r="40" spans="2:4" ht="15" hidden="1" customHeight="1" x14ac:dyDescent="0.35"/>
    <row r="41" spans="2:4" ht="15" hidden="1" customHeight="1" x14ac:dyDescent="0.35"/>
    <row r="42" spans="2:4" ht="15" hidden="1" customHeight="1" x14ac:dyDescent="0.35"/>
    <row r="43" spans="2:4" ht="0" hidden="1" customHeight="1" x14ac:dyDescent="0.35"/>
    <row r="44" spans="2:4" ht="0" hidden="1" customHeight="1" x14ac:dyDescent="0.35"/>
    <row r="45" spans="2:4" ht="0" hidden="1" customHeight="1" x14ac:dyDescent="0.35"/>
    <row r="46" spans="2:4" ht="0" hidden="1" customHeight="1" x14ac:dyDescent="0.35"/>
    <row r="47" spans="2:4" ht="0" hidden="1" customHeight="1" x14ac:dyDescent="0.35"/>
    <row r="48" spans="2:4" ht="0" hidden="1" customHeight="1" x14ac:dyDescent="0.35"/>
    <row r="49" ht="0" hidden="1" customHeight="1" x14ac:dyDescent="0.35"/>
  </sheetData>
  <sheetProtection password="E125" sheet="1" objects="1" scenarios="1" formatCells="0" formatRows="0"/>
  <mergeCells count="29">
    <mergeCell ref="B11:D11"/>
    <mergeCell ref="B2:D2"/>
    <mergeCell ref="B5:D5"/>
    <mergeCell ref="B6:C6"/>
    <mergeCell ref="B8:D8"/>
    <mergeCell ref="B9:C10"/>
    <mergeCell ref="C25:D25"/>
    <mergeCell ref="B13:D13"/>
    <mergeCell ref="C14:D14"/>
    <mergeCell ref="C15:D15"/>
    <mergeCell ref="C16:D16"/>
    <mergeCell ref="C18:D18"/>
    <mergeCell ref="C19:D19"/>
    <mergeCell ref="C20:D20"/>
    <mergeCell ref="C21:D21"/>
    <mergeCell ref="C22:D22"/>
    <mergeCell ref="C23:D23"/>
    <mergeCell ref="C24:D24"/>
    <mergeCell ref="C17:D17"/>
    <mergeCell ref="B35:D35"/>
    <mergeCell ref="B36:D36"/>
    <mergeCell ref="B37:C37"/>
    <mergeCell ref="C26:D26"/>
    <mergeCell ref="C27:D27"/>
    <mergeCell ref="B29:D29"/>
    <mergeCell ref="B30:C30"/>
    <mergeCell ref="B31:C31"/>
    <mergeCell ref="B32:C32"/>
    <mergeCell ref="B33:C33"/>
  </mergeCells>
  <dataValidations count="4">
    <dataValidation type="list" allowBlank="1" showInputMessage="1" showErrorMessage="1" sqref="D10">
      <formula1>"Perpetual, Subscription-based"</formula1>
    </dataValidation>
    <dataValidation type="list" allowBlank="1" showInputMessage="1" showErrorMessage="1" sqref="D9">
      <formula1>"On-premise, Hosted"</formula1>
    </dataValidation>
    <dataValidation type="decimal" operator="greaterThanOrEqual" allowBlank="1" showErrorMessage="1" errorTitle="Invalid Entry" error="Please enter numeric values only and type any text in the comments column of the Proposal Summary tab." sqref="D30:D33">
      <formula1>0</formula1>
    </dataValidation>
    <dataValidation type="list" allowBlank="1" showInputMessage="1" showErrorMessage="1" sqref="D37">
      <formula1>AA1:AA2</formula1>
    </dataValidation>
  </dataValidations>
  <printOptions horizontalCentered="1" verticalCentered="1"/>
  <pageMargins left="0.7" right="0.7" top="0.75" bottom="0.75" header="0.3" footer="0.3"/>
  <pageSetup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E58E1A"/>
    <pageSetUpPr fitToPage="1"/>
  </sheetPr>
  <dimension ref="A1:G113"/>
  <sheetViews>
    <sheetView showGridLines="0" zoomScaleNormal="100" workbookViewId="0">
      <pane ySplit="4" topLeftCell="A5" activePane="bottomLeft" state="frozen"/>
      <selection activeCell="C18" sqref="C18:D18"/>
      <selection pane="bottomLeft" activeCell="C6" sqref="C6"/>
    </sheetView>
  </sheetViews>
  <sheetFormatPr defaultColWidth="0" defaultRowHeight="14.5" zeroHeight="1" x14ac:dyDescent="0.35"/>
  <cols>
    <col min="1" max="1" width="3.7265625" customWidth="1"/>
    <col min="2" max="2" width="41.81640625" customWidth="1"/>
    <col min="3" max="5" width="12.7265625" customWidth="1"/>
    <col min="6" max="6" width="53.7265625" customWidth="1"/>
    <col min="7" max="7" width="3.7265625" customWidth="1"/>
    <col min="8" max="16384" width="9.1796875" hidden="1"/>
  </cols>
  <sheetData>
    <row r="1" spans="2:6" ht="15" thickBot="1" x14ac:dyDescent="0.4"/>
    <row r="2" spans="2:6" s="1" customFormat="1" ht="20.149999999999999" customHeight="1" x14ac:dyDescent="0.35">
      <c r="B2" s="317" t="str">
        <f>'Vendor Checklist'!D6</f>
        <v>Vendor Name</v>
      </c>
      <c r="C2" s="318"/>
      <c r="D2" s="318"/>
      <c r="E2" s="319"/>
      <c r="F2" s="320"/>
    </row>
    <row r="3" spans="2:6" s="1" customFormat="1" ht="30" customHeight="1" x14ac:dyDescent="0.35">
      <c r="B3" s="111" t="str">
        <f ca="1">MID(CELL("Filename",B2),SEARCH("]",CELL("Filename",B2),1)+1,100)</f>
        <v>Optional End-User Training</v>
      </c>
      <c r="C3" s="325" t="str">
        <f ca="1">"Please complete the Estimated Hours and Hourly Rate for " &amp; B3 &amp; ", indicating any additional info or 'No Bid' in the Comments column.  Additional proposed modules can be added in the 'Module Summary' Tab."</f>
        <v>Please complete the Estimated Hours and Hourly Rate for Optional End-User Training, indicating any additional info or 'No Bid' in the Comments column.  Additional proposed modules can be added in the 'Module Summary' Tab.</v>
      </c>
      <c r="D3" s="326"/>
      <c r="E3" s="326"/>
      <c r="F3" s="327"/>
    </row>
    <row r="4" spans="2:6" s="1" customFormat="1" ht="30" customHeight="1" x14ac:dyDescent="0.35">
      <c r="B4" s="71" t="s">
        <v>10</v>
      </c>
      <c r="C4" s="8" t="str">
        <f>'Module Summary'!G4</f>
        <v>Estimated
Hours</v>
      </c>
      <c r="D4" s="8" t="str">
        <f>'Module Summary'!H4</f>
        <v>Hourly
Rate</v>
      </c>
      <c r="E4" s="70" t="str">
        <f>'Module Summary'!I4</f>
        <v>Extended
Cost</v>
      </c>
      <c r="F4" s="72" t="s">
        <v>11</v>
      </c>
    </row>
    <row r="5" spans="2:6" s="1" customFormat="1" ht="15" hidden="1" customHeight="1" x14ac:dyDescent="0.35">
      <c r="B5" s="321" t="str">
        <f>'Module Summary'!B5</f>
        <v>Core Modules</v>
      </c>
      <c r="C5" s="284"/>
      <c r="D5" s="284"/>
      <c r="E5" s="310"/>
      <c r="F5" s="322"/>
    </row>
    <row r="6" spans="2:6" x14ac:dyDescent="0.35">
      <c r="B6" s="135" t="str">
        <f>'Module Summary'!B6</f>
        <v>Accounts Payable</v>
      </c>
      <c r="C6" s="179"/>
      <c r="D6" s="177"/>
      <c r="E6" s="133">
        <f>IF(ISNUMBER(C6*D6),C6*D6,"N/A")</f>
        <v>0</v>
      </c>
      <c r="F6" s="182"/>
    </row>
    <row r="7" spans="2:6" x14ac:dyDescent="0.35">
      <c r="B7" s="135" t="str">
        <f>'Module Summary'!B7</f>
        <v>Bank Reconciliation</v>
      </c>
      <c r="C7" s="179"/>
      <c r="D7" s="177"/>
      <c r="E7" s="133">
        <f t="shared" ref="E7:E71" si="0">IF(ISNUMBER(C7*D7),C7*D7,"N/A")</f>
        <v>0</v>
      </c>
      <c r="F7" s="182"/>
    </row>
    <row r="8" spans="2:6" x14ac:dyDescent="0.35">
      <c r="B8" s="135" t="str">
        <f>'Module Summary'!B8</f>
        <v>Budgeting</v>
      </c>
      <c r="C8" s="179"/>
      <c r="D8" s="177"/>
      <c r="E8" s="133">
        <f t="shared" si="0"/>
        <v>0</v>
      </c>
      <c r="F8" s="182"/>
    </row>
    <row r="9" spans="2:6" x14ac:dyDescent="0.35">
      <c r="B9" s="135" t="str">
        <f>'Module Summary'!B9</f>
        <v>Cash Receipting</v>
      </c>
      <c r="C9" s="179"/>
      <c r="D9" s="177"/>
      <c r="E9" s="133">
        <f t="shared" si="0"/>
        <v>0</v>
      </c>
      <c r="F9" s="182"/>
    </row>
    <row r="10" spans="2:6" x14ac:dyDescent="0.35">
      <c r="B10" s="135" t="str">
        <f>'Module Summary'!B10</f>
        <v>Contract Management</v>
      </c>
      <c r="C10" s="179"/>
      <c r="D10" s="177"/>
      <c r="E10" s="133">
        <f t="shared" si="0"/>
        <v>0</v>
      </c>
      <c r="F10" s="182"/>
    </row>
    <row r="11" spans="2:6" x14ac:dyDescent="0.35">
      <c r="B11" s="135" t="str">
        <f>'Module Summary'!B11</f>
        <v>Fixed Assets</v>
      </c>
      <c r="C11" s="179"/>
      <c r="D11" s="177"/>
      <c r="E11" s="133">
        <f t="shared" si="0"/>
        <v>0</v>
      </c>
      <c r="F11" s="182"/>
    </row>
    <row r="12" spans="2:6" x14ac:dyDescent="0.35">
      <c r="B12" s="135" t="str">
        <f>'Module Summary'!B12</f>
        <v>General and Technical</v>
      </c>
      <c r="C12" s="179"/>
      <c r="D12" s="177"/>
      <c r="E12" s="133">
        <f t="shared" si="0"/>
        <v>0</v>
      </c>
      <c r="F12" s="182"/>
    </row>
    <row r="13" spans="2:6" x14ac:dyDescent="0.35">
      <c r="B13" s="135" t="str">
        <f>'Module Summary'!B13</f>
        <v>General Ledger</v>
      </c>
      <c r="C13" s="179"/>
      <c r="D13" s="177"/>
      <c r="E13" s="133">
        <f t="shared" si="0"/>
        <v>0</v>
      </c>
      <c r="F13" s="182"/>
    </row>
    <row r="14" spans="2:6" x14ac:dyDescent="0.35">
      <c r="B14" s="135" t="str">
        <f>'Module Summary'!B14</f>
        <v>Human Resources</v>
      </c>
      <c r="C14" s="179"/>
      <c r="D14" s="177"/>
      <c r="E14" s="133">
        <f t="shared" si="0"/>
        <v>0</v>
      </c>
      <c r="F14" s="182"/>
    </row>
    <row r="15" spans="2:6" x14ac:dyDescent="0.35">
      <c r="B15" s="135" t="str">
        <f>'Module Summary'!B15</f>
        <v>Misc Billing, Invoicing &amp; AR</v>
      </c>
      <c r="C15" s="179"/>
      <c r="D15" s="177"/>
      <c r="E15" s="133">
        <f t="shared" si="0"/>
        <v>0</v>
      </c>
      <c r="F15" s="182"/>
    </row>
    <row r="16" spans="2:6" x14ac:dyDescent="0.35">
      <c r="B16" s="135" t="str">
        <f>'Module Summary'!B16</f>
        <v>Payroll</v>
      </c>
      <c r="C16" s="179"/>
      <c r="D16" s="177"/>
      <c r="E16" s="133">
        <f t="shared" si="0"/>
        <v>0</v>
      </c>
      <c r="F16" s="182"/>
    </row>
    <row r="17" spans="2:6" x14ac:dyDescent="0.35">
      <c r="B17" s="135" t="str">
        <f>'Module Summary'!B17</f>
        <v>Project and Grant Accounting</v>
      </c>
      <c r="C17" s="179"/>
      <c r="D17" s="177"/>
      <c r="E17" s="133">
        <f t="shared" si="0"/>
        <v>0</v>
      </c>
      <c r="F17" s="182"/>
    </row>
    <row r="18" spans="2:6" x14ac:dyDescent="0.35">
      <c r="B18" s="135" t="str">
        <f>'Module Summary'!B18</f>
        <v>Purchasing</v>
      </c>
      <c r="C18" s="179"/>
      <c r="D18" s="177"/>
      <c r="E18" s="133">
        <f t="shared" si="0"/>
        <v>0</v>
      </c>
      <c r="F18" s="182"/>
    </row>
    <row r="19" spans="2:6" x14ac:dyDescent="0.35">
      <c r="B19" s="135" t="str">
        <f>'Module Summary'!B19</f>
        <v>Time and Attendance</v>
      </c>
      <c r="C19" s="179"/>
      <c r="D19" s="177"/>
      <c r="E19" s="133">
        <f t="shared" ref="E19" si="1">IF(ISNUMBER(C19*D19),C19*D19,"N/A")</f>
        <v>0</v>
      </c>
      <c r="F19" s="182"/>
    </row>
    <row r="20" spans="2:6" x14ac:dyDescent="0.35">
      <c r="B20" s="135" t="str">
        <f>'Module Summary'!B20</f>
        <v>Financial Bundle</v>
      </c>
      <c r="C20" s="179"/>
      <c r="D20" s="177"/>
      <c r="E20" s="133">
        <f t="shared" ref="E20:E21" si="2">IF(ISNUMBER(C20*D20),C20*D20,"N/A")</f>
        <v>0</v>
      </c>
      <c r="F20" s="182"/>
    </row>
    <row r="21" spans="2:6" x14ac:dyDescent="0.35">
      <c r="B21" s="135" t="str">
        <f>'Module Summary'!B21</f>
        <v>HR/Payroll Bundle</v>
      </c>
      <c r="C21" s="179"/>
      <c r="D21" s="177"/>
      <c r="E21" s="133">
        <f t="shared" si="2"/>
        <v>0</v>
      </c>
      <c r="F21" s="182"/>
    </row>
    <row r="22" spans="2:6" x14ac:dyDescent="0.35">
      <c r="B22" s="135" t="str">
        <f>'Module Summary'!B22</f>
        <v>Other Module 1</v>
      </c>
      <c r="C22" s="179"/>
      <c r="D22" s="177"/>
      <c r="E22" s="133">
        <f t="shared" ref="E22:E35" si="3">IF(ISNUMBER(C22*D22),C22*D22,"N/A")</f>
        <v>0</v>
      </c>
      <c r="F22" s="182"/>
    </row>
    <row r="23" spans="2:6" x14ac:dyDescent="0.35">
      <c r="B23" s="135" t="str">
        <f>'Module Summary'!B23</f>
        <v>Other Module 2</v>
      </c>
      <c r="C23" s="179"/>
      <c r="D23" s="177"/>
      <c r="E23" s="133">
        <f t="shared" si="3"/>
        <v>0</v>
      </c>
      <c r="F23" s="182"/>
    </row>
    <row r="24" spans="2:6" x14ac:dyDescent="0.35">
      <c r="B24" s="135" t="str">
        <f>'Module Summary'!B24</f>
        <v>Other Module 3</v>
      </c>
      <c r="C24" s="179"/>
      <c r="D24" s="177"/>
      <c r="E24" s="133">
        <f t="shared" si="3"/>
        <v>0</v>
      </c>
      <c r="F24" s="182"/>
    </row>
    <row r="25" spans="2:6" x14ac:dyDescent="0.35">
      <c r="B25" s="135" t="str">
        <f>'Module Summary'!B25</f>
        <v>Other Module 4</v>
      </c>
      <c r="C25" s="179"/>
      <c r="D25" s="177"/>
      <c r="E25" s="133">
        <f t="shared" si="3"/>
        <v>0</v>
      </c>
      <c r="F25" s="182"/>
    </row>
    <row r="26" spans="2:6" x14ac:dyDescent="0.35">
      <c r="B26" s="135" t="str">
        <f>'Module Summary'!B26</f>
        <v>Other Module 5</v>
      </c>
      <c r="C26" s="179"/>
      <c r="D26" s="177"/>
      <c r="E26" s="133">
        <f t="shared" si="3"/>
        <v>0</v>
      </c>
      <c r="F26" s="182"/>
    </row>
    <row r="27" spans="2:6" x14ac:dyDescent="0.35">
      <c r="B27" s="135" t="str">
        <f>'Module Summary'!B27</f>
        <v>Other Module 6</v>
      </c>
      <c r="C27" s="179"/>
      <c r="D27" s="177"/>
      <c r="E27" s="133">
        <f t="shared" si="3"/>
        <v>0</v>
      </c>
      <c r="F27" s="182"/>
    </row>
    <row r="28" spans="2:6" x14ac:dyDescent="0.35">
      <c r="B28" s="135" t="str">
        <f>'Module Summary'!B28</f>
        <v>Other Module 7</v>
      </c>
      <c r="C28" s="179"/>
      <c r="D28" s="177"/>
      <c r="E28" s="133">
        <f t="shared" si="3"/>
        <v>0</v>
      </c>
      <c r="F28" s="182"/>
    </row>
    <row r="29" spans="2:6" x14ac:dyDescent="0.35">
      <c r="B29" s="135" t="str">
        <f>'Module Summary'!B29</f>
        <v>Other Module 8</v>
      </c>
      <c r="C29" s="179"/>
      <c r="D29" s="177"/>
      <c r="E29" s="133">
        <f t="shared" si="3"/>
        <v>0</v>
      </c>
      <c r="F29" s="182"/>
    </row>
    <row r="30" spans="2:6" x14ac:dyDescent="0.35">
      <c r="B30" s="135" t="str">
        <f>'Module Summary'!B30</f>
        <v>Other Module 9</v>
      </c>
      <c r="C30" s="179"/>
      <c r="D30" s="177"/>
      <c r="E30" s="133">
        <f t="shared" si="3"/>
        <v>0</v>
      </c>
      <c r="F30" s="182"/>
    </row>
    <row r="31" spans="2:6" x14ac:dyDescent="0.35">
      <c r="B31" s="135" t="str">
        <f>'Module Summary'!B31</f>
        <v>Other Module 10</v>
      </c>
      <c r="C31" s="179"/>
      <c r="D31" s="177"/>
      <c r="E31" s="133">
        <f t="shared" si="3"/>
        <v>0</v>
      </c>
      <c r="F31" s="182"/>
    </row>
    <row r="32" spans="2:6" x14ac:dyDescent="0.35">
      <c r="B32" s="135" t="str">
        <f>'Module Summary'!B32</f>
        <v>Other Module 11</v>
      </c>
      <c r="C32" s="179"/>
      <c r="D32" s="177"/>
      <c r="E32" s="133">
        <f t="shared" si="3"/>
        <v>0</v>
      </c>
      <c r="F32" s="182"/>
    </row>
    <row r="33" spans="2:6" x14ac:dyDescent="0.35">
      <c r="B33" s="135" t="str">
        <f>'Module Summary'!B33</f>
        <v>Other Module 12</v>
      </c>
      <c r="C33" s="179"/>
      <c r="D33" s="177"/>
      <c r="E33" s="133">
        <f t="shared" si="3"/>
        <v>0</v>
      </c>
      <c r="F33" s="182"/>
    </row>
    <row r="34" spans="2:6" x14ac:dyDescent="0.35">
      <c r="B34" s="135" t="str">
        <f>'Module Summary'!B34</f>
        <v>Other Module 13</v>
      </c>
      <c r="C34" s="179"/>
      <c r="D34" s="177"/>
      <c r="E34" s="133">
        <f t="shared" si="3"/>
        <v>0</v>
      </c>
      <c r="F34" s="182"/>
    </row>
    <row r="35" spans="2:6" x14ac:dyDescent="0.35">
      <c r="B35" s="135" t="str">
        <f>'Module Summary'!B35</f>
        <v>Other Module 14</v>
      </c>
      <c r="C35" s="179"/>
      <c r="D35" s="177"/>
      <c r="E35" s="133">
        <f t="shared" si="3"/>
        <v>0</v>
      </c>
      <c r="F35" s="182"/>
    </row>
    <row r="36" spans="2:6" x14ac:dyDescent="0.35">
      <c r="B36" s="135" t="str">
        <f>'Module Summary'!B36</f>
        <v>Other Module 15</v>
      </c>
      <c r="C36" s="179"/>
      <c r="D36" s="177"/>
      <c r="E36" s="133">
        <f t="shared" si="0"/>
        <v>0</v>
      </c>
      <c r="F36" s="182"/>
    </row>
    <row r="37" spans="2:6" x14ac:dyDescent="0.35">
      <c r="B37" s="135" t="str">
        <f>'Module Summary'!B37</f>
        <v>Other Module 16</v>
      </c>
      <c r="C37" s="179"/>
      <c r="D37" s="177"/>
      <c r="E37" s="133">
        <f t="shared" si="0"/>
        <v>0</v>
      </c>
      <c r="F37" s="182"/>
    </row>
    <row r="38" spans="2:6" x14ac:dyDescent="0.35">
      <c r="B38" s="135" t="str">
        <f>'Module Summary'!B38</f>
        <v>Other Module 17</v>
      </c>
      <c r="C38" s="179"/>
      <c r="D38" s="177"/>
      <c r="E38" s="133">
        <f t="shared" si="0"/>
        <v>0</v>
      </c>
      <c r="F38" s="182"/>
    </row>
    <row r="39" spans="2:6" x14ac:dyDescent="0.35">
      <c r="B39" s="135" t="str">
        <f>'Module Summary'!B39</f>
        <v>Other Module 18</v>
      </c>
      <c r="C39" s="179"/>
      <c r="D39" s="177"/>
      <c r="E39" s="133">
        <f t="shared" si="0"/>
        <v>0</v>
      </c>
      <c r="F39" s="182"/>
    </row>
    <row r="40" spans="2:6" x14ac:dyDescent="0.35">
      <c r="B40" s="135" t="str">
        <f>'Module Summary'!B40</f>
        <v>Other Module 19</v>
      </c>
      <c r="C40" s="179"/>
      <c r="D40" s="177"/>
      <c r="E40" s="133">
        <f t="shared" si="0"/>
        <v>0</v>
      </c>
      <c r="F40" s="182"/>
    </row>
    <row r="41" spans="2:6" x14ac:dyDescent="0.35">
      <c r="B41" s="135" t="str">
        <f>'Module Summary'!B41</f>
        <v>Other Module 20</v>
      </c>
      <c r="C41" s="179"/>
      <c r="D41" s="177"/>
      <c r="E41" s="133">
        <f t="shared" si="0"/>
        <v>0</v>
      </c>
      <c r="F41" s="182"/>
    </row>
    <row r="42" spans="2:6" x14ac:dyDescent="0.35">
      <c r="B42" s="135" t="str">
        <f>'Module Summary'!B42</f>
        <v>Other Module 21</v>
      </c>
      <c r="C42" s="179"/>
      <c r="D42" s="177"/>
      <c r="E42" s="133">
        <f t="shared" si="0"/>
        <v>0</v>
      </c>
      <c r="F42" s="182"/>
    </row>
    <row r="43" spans="2:6" x14ac:dyDescent="0.35">
      <c r="B43" s="135" t="str">
        <f>'Module Summary'!B43</f>
        <v>Other Module 22</v>
      </c>
      <c r="C43" s="179"/>
      <c r="D43" s="177"/>
      <c r="E43" s="133">
        <f t="shared" si="0"/>
        <v>0</v>
      </c>
      <c r="F43" s="182"/>
    </row>
    <row r="44" spans="2:6" x14ac:dyDescent="0.35">
      <c r="B44" s="135" t="str">
        <f>'Module Summary'!B44</f>
        <v>Other Module 23</v>
      </c>
      <c r="C44" s="179"/>
      <c r="D44" s="177"/>
      <c r="E44" s="133">
        <f t="shared" si="0"/>
        <v>0</v>
      </c>
      <c r="F44" s="182"/>
    </row>
    <row r="45" spans="2:6" x14ac:dyDescent="0.35">
      <c r="B45" s="135" t="str">
        <f>'Module Summary'!B45</f>
        <v>Other Module 24</v>
      </c>
      <c r="C45" s="179"/>
      <c r="D45" s="177"/>
      <c r="E45" s="133">
        <f t="shared" si="0"/>
        <v>0</v>
      </c>
      <c r="F45" s="182"/>
    </row>
    <row r="46" spans="2:6" x14ac:dyDescent="0.35">
      <c r="B46" s="135" t="str">
        <f>'Module Summary'!B46</f>
        <v>Other Module 25</v>
      </c>
      <c r="C46" s="179"/>
      <c r="D46" s="177"/>
      <c r="E46" s="133">
        <f t="shared" si="0"/>
        <v>0</v>
      </c>
      <c r="F46" s="182"/>
    </row>
    <row r="47" spans="2:6" x14ac:dyDescent="0.35">
      <c r="B47" s="135" t="str">
        <f>'Module Summary'!B47</f>
        <v>Other Module 26</v>
      </c>
      <c r="C47" s="179"/>
      <c r="D47" s="177"/>
      <c r="E47" s="133">
        <f t="shared" si="0"/>
        <v>0</v>
      </c>
      <c r="F47" s="182"/>
    </row>
    <row r="48" spans="2:6" x14ac:dyDescent="0.35">
      <c r="B48" s="135" t="str">
        <f>'Module Summary'!B48</f>
        <v>Other Module 27</v>
      </c>
      <c r="C48" s="179"/>
      <c r="D48" s="177"/>
      <c r="E48" s="133">
        <f t="shared" si="0"/>
        <v>0</v>
      </c>
      <c r="F48" s="182"/>
    </row>
    <row r="49" spans="2:6" x14ac:dyDescent="0.35">
      <c r="B49" s="135" t="str">
        <f>'Module Summary'!B49</f>
        <v>Other Module 28</v>
      </c>
      <c r="C49" s="179"/>
      <c r="D49" s="177"/>
      <c r="E49" s="133">
        <f t="shared" si="0"/>
        <v>0</v>
      </c>
      <c r="F49" s="182"/>
    </row>
    <row r="50" spans="2:6" x14ac:dyDescent="0.35">
      <c r="B50" s="135" t="str">
        <f>'Module Summary'!B50</f>
        <v>Other Module 29</v>
      </c>
      <c r="C50" s="179"/>
      <c r="D50" s="177"/>
      <c r="E50" s="133">
        <f t="shared" si="0"/>
        <v>0</v>
      </c>
      <c r="F50" s="182"/>
    </row>
    <row r="51" spans="2:6" x14ac:dyDescent="0.35">
      <c r="B51" s="135" t="str">
        <f>'Module Summary'!B51</f>
        <v>Other Module 30</v>
      </c>
      <c r="C51" s="179"/>
      <c r="D51" s="177"/>
      <c r="E51" s="133">
        <f t="shared" si="0"/>
        <v>0</v>
      </c>
      <c r="F51" s="182"/>
    </row>
    <row r="52" spans="2:6" x14ac:dyDescent="0.35">
      <c r="B52" s="135" t="str">
        <f>'Module Summary'!B52</f>
        <v>Other Module 31</v>
      </c>
      <c r="C52" s="179"/>
      <c r="D52" s="177"/>
      <c r="E52" s="133">
        <f t="shared" si="0"/>
        <v>0</v>
      </c>
      <c r="F52" s="182"/>
    </row>
    <row r="53" spans="2:6" x14ac:dyDescent="0.35">
      <c r="B53" s="135" t="str">
        <f>'Module Summary'!B53</f>
        <v>Other Module 32</v>
      </c>
      <c r="C53" s="179"/>
      <c r="D53" s="177"/>
      <c r="E53" s="133">
        <f t="shared" si="0"/>
        <v>0</v>
      </c>
      <c r="F53" s="182"/>
    </row>
    <row r="54" spans="2:6" x14ac:dyDescent="0.35">
      <c r="B54" s="135" t="str">
        <f>'Module Summary'!B54</f>
        <v>Other Module 33</v>
      </c>
      <c r="C54" s="179"/>
      <c r="D54" s="177"/>
      <c r="E54" s="133">
        <f t="shared" si="0"/>
        <v>0</v>
      </c>
      <c r="F54" s="182"/>
    </row>
    <row r="55" spans="2:6" x14ac:dyDescent="0.35">
      <c r="B55" s="135" t="str">
        <f>'Module Summary'!B55</f>
        <v>Other Module 34</v>
      </c>
      <c r="C55" s="179"/>
      <c r="D55" s="177"/>
      <c r="E55" s="133">
        <f t="shared" si="0"/>
        <v>0</v>
      </c>
      <c r="F55" s="182"/>
    </row>
    <row r="56" spans="2:6" x14ac:dyDescent="0.35">
      <c r="B56" s="135" t="str">
        <f>'Module Summary'!B56</f>
        <v>Other Module 35</v>
      </c>
      <c r="C56" s="179"/>
      <c r="D56" s="177"/>
      <c r="E56" s="133">
        <f t="shared" si="0"/>
        <v>0</v>
      </c>
      <c r="F56" s="182"/>
    </row>
    <row r="57" spans="2:6" x14ac:dyDescent="0.35">
      <c r="B57" s="135" t="str">
        <f>'Module Summary'!B57</f>
        <v>Other Module 36</v>
      </c>
      <c r="C57" s="179"/>
      <c r="D57" s="177"/>
      <c r="E57" s="133">
        <f t="shared" si="0"/>
        <v>0</v>
      </c>
      <c r="F57" s="182"/>
    </row>
    <row r="58" spans="2:6" x14ac:dyDescent="0.35">
      <c r="B58" s="135" t="str">
        <f>'Module Summary'!B58</f>
        <v>Other Module 37</v>
      </c>
      <c r="C58" s="179"/>
      <c r="D58" s="177"/>
      <c r="E58" s="133">
        <f t="shared" si="0"/>
        <v>0</v>
      </c>
      <c r="F58" s="182"/>
    </row>
    <row r="59" spans="2:6" x14ac:dyDescent="0.35">
      <c r="B59" s="135" t="str">
        <f>'Module Summary'!B59</f>
        <v>Other Module 38</v>
      </c>
      <c r="C59" s="179"/>
      <c r="D59" s="177"/>
      <c r="E59" s="133">
        <f t="shared" si="0"/>
        <v>0</v>
      </c>
      <c r="F59" s="182"/>
    </row>
    <row r="60" spans="2:6" x14ac:dyDescent="0.35">
      <c r="B60" s="135" t="str">
        <f>'Module Summary'!B60</f>
        <v>Other Module 39</v>
      </c>
      <c r="C60" s="179"/>
      <c r="D60" s="177"/>
      <c r="E60" s="133">
        <f t="shared" si="0"/>
        <v>0</v>
      </c>
      <c r="F60" s="182"/>
    </row>
    <row r="61" spans="2:6" x14ac:dyDescent="0.35">
      <c r="B61" s="135" t="str">
        <f>'Module Summary'!B61</f>
        <v>Other Module 40</v>
      </c>
      <c r="C61" s="179"/>
      <c r="D61" s="177"/>
      <c r="E61" s="133">
        <f t="shared" si="0"/>
        <v>0</v>
      </c>
      <c r="F61" s="182"/>
    </row>
    <row r="62" spans="2:6" x14ac:dyDescent="0.35">
      <c r="B62" s="135" t="str">
        <f>'Module Summary'!B62</f>
        <v>Other Module 41</v>
      </c>
      <c r="C62" s="179"/>
      <c r="D62" s="177"/>
      <c r="E62" s="133">
        <f t="shared" si="0"/>
        <v>0</v>
      </c>
      <c r="F62" s="182"/>
    </row>
    <row r="63" spans="2:6" x14ac:dyDescent="0.35">
      <c r="B63" s="135" t="str">
        <f>'Module Summary'!B63</f>
        <v>Other Module 42</v>
      </c>
      <c r="C63" s="179"/>
      <c r="D63" s="177"/>
      <c r="E63" s="133">
        <f t="shared" si="0"/>
        <v>0</v>
      </c>
      <c r="F63" s="182"/>
    </row>
    <row r="64" spans="2:6" x14ac:dyDescent="0.35">
      <c r="B64" s="135" t="str">
        <f>'Module Summary'!B64</f>
        <v>Other Module 43</v>
      </c>
      <c r="C64" s="179"/>
      <c r="D64" s="177"/>
      <c r="E64" s="133">
        <f t="shared" si="0"/>
        <v>0</v>
      </c>
      <c r="F64" s="182"/>
    </row>
    <row r="65" spans="2:6" x14ac:dyDescent="0.35">
      <c r="B65" s="135" t="str">
        <f>'Module Summary'!B65</f>
        <v>Other Module 44</v>
      </c>
      <c r="C65" s="179"/>
      <c r="D65" s="177"/>
      <c r="E65" s="133">
        <f t="shared" si="0"/>
        <v>0</v>
      </c>
      <c r="F65" s="182"/>
    </row>
    <row r="66" spans="2:6" x14ac:dyDescent="0.35">
      <c r="B66" s="135" t="str">
        <f>'Module Summary'!B66</f>
        <v>Other Module 45</v>
      </c>
      <c r="C66" s="179"/>
      <c r="D66" s="177"/>
      <c r="E66" s="133">
        <f t="shared" si="0"/>
        <v>0</v>
      </c>
      <c r="F66" s="182"/>
    </row>
    <row r="67" spans="2:6" x14ac:dyDescent="0.35">
      <c r="B67" s="135" t="str">
        <f>'Module Summary'!B67</f>
        <v>Other Module 46</v>
      </c>
      <c r="C67" s="179"/>
      <c r="D67" s="177"/>
      <c r="E67" s="133">
        <f t="shared" si="0"/>
        <v>0</v>
      </c>
      <c r="F67" s="182"/>
    </row>
    <row r="68" spans="2:6" x14ac:dyDescent="0.35">
      <c r="B68" s="135" t="str">
        <f>'Module Summary'!B68</f>
        <v>Other Module 47</v>
      </c>
      <c r="C68" s="179"/>
      <c r="D68" s="177"/>
      <c r="E68" s="133">
        <f t="shared" si="0"/>
        <v>0</v>
      </c>
      <c r="F68" s="182"/>
    </row>
    <row r="69" spans="2:6" x14ac:dyDescent="0.35">
      <c r="B69" s="135" t="str">
        <f>'Module Summary'!B69</f>
        <v>Other Module 48</v>
      </c>
      <c r="C69" s="179"/>
      <c r="D69" s="177"/>
      <c r="E69" s="133">
        <f t="shared" si="0"/>
        <v>0</v>
      </c>
      <c r="F69" s="182"/>
    </row>
    <row r="70" spans="2:6" x14ac:dyDescent="0.35">
      <c r="B70" s="135" t="str">
        <f>'Module Summary'!B70</f>
        <v>Other Module 49</v>
      </c>
      <c r="C70" s="179"/>
      <c r="D70" s="177"/>
      <c r="E70" s="133">
        <f t="shared" si="0"/>
        <v>0</v>
      </c>
      <c r="F70" s="182"/>
    </row>
    <row r="71" spans="2:6" x14ac:dyDescent="0.35">
      <c r="B71" s="135" t="str">
        <f>'Module Summary'!B71</f>
        <v>Other Module 50</v>
      </c>
      <c r="C71" s="179"/>
      <c r="D71" s="177"/>
      <c r="E71" s="133">
        <f t="shared" si="0"/>
        <v>0</v>
      </c>
      <c r="F71" s="182"/>
    </row>
    <row r="72" spans="2:6" hidden="1" x14ac:dyDescent="0.35">
      <c r="B72" s="73" t="str">
        <f>'Module Summary'!B72</f>
        <v>Subtotal - Core Modules</v>
      </c>
      <c r="C72" s="35">
        <f ca="1">SUM(C6:OFFSET(C72,-1,0))</f>
        <v>0</v>
      </c>
      <c r="D72" s="2" t="s">
        <v>19</v>
      </c>
      <c r="E72" s="66">
        <f ca="1">SUM(E6:OFFSET(E72,-1,0))</f>
        <v>0</v>
      </c>
      <c r="F72" s="74"/>
    </row>
    <row r="73" spans="2:6" hidden="1" x14ac:dyDescent="0.35">
      <c r="B73" s="323" t="str">
        <f>'Module Summary'!B73</f>
        <v>Expanded Modules</v>
      </c>
      <c r="C73" s="287"/>
      <c r="D73" s="287"/>
      <c r="E73" s="287"/>
      <c r="F73" s="324"/>
    </row>
    <row r="74" spans="2:6" hidden="1" x14ac:dyDescent="0.35">
      <c r="B74" s="135" t="str">
        <f>'Module Summary'!B74</f>
        <v>N/A</v>
      </c>
      <c r="C74" s="145"/>
      <c r="D74" s="146"/>
      <c r="E74" s="133">
        <f t="shared" ref="E74" si="4">IF(ISNUMBER(C74*D74),C74*D74,"N/A")</f>
        <v>0</v>
      </c>
      <c r="F74" s="136"/>
    </row>
    <row r="75" spans="2:6" hidden="1" x14ac:dyDescent="0.35">
      <c r="B75" s="76" t="str">
        <f>'Module Summary'!B75</f>
        <v>Subtotal - Expanded Modules</v>
      </c>
      <c r="C75" s="53">
        <f ca="1">SUM(C74:OFFSET(C75,-1,0))</f>
        <v>0</v>
      </c>
      <c r="D75" s="59" t="s">
        <v>19</v>
      </c>
      <c r="E75" s="67">
        <f ca="1">SUM(E74:OFFSET(E75,-1,0))</f>
        <v>0</v>
      </c>
      <c r="F75" s="75"/>
    </row>
    <row r="76" spans="2:6" s="1" customFormat="1" ht="15" thickBot="1" x14ac:dyDescent="0.4">
      <c r="B76" s="77" t="str">
        <f>'Module Summary'!B76</f>
        <v>Grand Total</v>
      </c>
      <c r="C76" s="78">
        <f ca="1">SUM(C72,C75)</f>
        <v>0</v>
      </c>
      <c r="D76" s="79" t="s">
        <v>19</v>
      </c>
      <c r="E76" s="80">
        <f ca="1">SUM(E72,E75)</f>
        <v>0</v>
      </c>
      <c r="F76" s="81"/>
    </row>
    <row r="77" spans="2:6" x14ac:dyDescent="0.35"/>
    <row r="78" spans="2:6" x14ac:dyDescent="0.35"/>
    <row r="79" spans="2:6" x14ac:dyDescent="0.35"/>
    <row r="80" spans="2:6"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sheetData>
  <sheetProtection password="E125" sheet="1" objects="1" scenarios="1" formatRows="0"/>
  <mergeCells count="4">
    <mergeCell ref="B2:F2"/>
    <mergeCell ref="B5:F5"/>
    <mergeCell ref="B73:F73"/>
    <mergeCell ref="C3:F3"/>
  </mergeCells>
  <dataValidations count="1">
    <dataValidation type="decimal" operator="greaterThanOrEqual" allowBlank="1" showErrorMessage="1" errorTitle="Invalid Entry" error="Please enter numeric values only and type any text in the comments column." sqref="C74:D74 C6:D71">
      <formula1>0</formula1>
    </dataValidation>
  </dataValidations>
  <printOptions horizontalCentered="1"/>
  <pageMargins left="0.25" right="0.25" top="0.75" bottom="0.25" header="0.3" footer="0.3"/>
  <pageSetup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54" id="{4E329741-84CE-43A5-92D0-C40E2FBB7C4D}">
            <xm:f>'Vendor Checklist'!$D$37='Vendor Checklist'!$AA$1</xm:f>
            <x14:dxf>
              <font>
                <b/>
                <i val="0"/>
                <color theme="0"/>
              </font>
              <fill>
                <patternFill>
                  <bgColor theme="1"/>
                </patternFill>
              </fill>
            </x14:dxf>
          </x14:cfRule>
          <xm:sqref>C74:D74 C6:D71</xm:sqref>
        </x14:conditionalFormatting>
        <x14:conditionalFormatting xmlns:xm="http://schemas.microsoft.com/office/excel/2006/main">
          <x14:cfRule type="expression" priority="456" id="{C959C861-792C-4B53-A6AB-EF8C7328BA99}">
            <xm:f>'Vendor Checklist'!$D$37='Vendor Checklist'!$AA$1</xm:f>
            <x14:dxf>
              <fill>
                <patternFill>
                  <bgColor rgb="FFFFFF00"/>
                </patternFill>
              </fill>
            </x14:dxf>
          </x14:cfRule>
          <xm:sqref>F74 F6:F71</xm:sqref>
        </x14:conditionalFormatting>
        <x14:conditionalFormatting xmlns:xm="http://schemas.microsoft.com/office/excel/2006/main">
          <x14:cfRule type="expression" priority="458" id="{D20D563D-28C9-46B4-9CD9-03F7579FCAF0}">
            <xm:f>'Vendor Checklist'!$D$37='Vendor Checklist'!$AA$1</xm:f>
            <x14:dxf>
              <font>
                <color theme="0"/>
              </font>
            </x14:dxf>
          </x14:cfRule>
          <xm:sqref>C3:F3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539B"/>
    <pageSetUpPr fitToPage="1"/>
  </sheetPr>
  <dimension ref="A1:J68"/>
  <sheetViews>
    <sheetView showGridLines="0" topLeftCell="B1" workbookViewId="0">
      <pane ySplit="4" topLeftCell="A5" activePane="bottomLeft" state="frozen"/>
      <selection activeCell="C18" sqref="C18:D18"/>
      <selection pane="bottomLeft" activeCell="E6" sqref="E6"/>
    </sheetView>
  </sheetViews>
  <sheetFormatPr defaultColWidth="0" defaultRowHeight="14.5" zeroHeight="1" x14ac:dyDescent="0.35"/>
  <cols>
    <col min="1" max="1" width="3.7265625" style="1" customWidth="1"/>
    <col min="2" max="2" width="8.7265625" style="1" customWidth="1"/>
    <col min="3" max="3" width="24.7265625" style="1" customWidth="1"/>
    <col min="4" max="4" width="33.7265625" style="1" customWidth="1"/>
    <col min="5" max="8" width="12.7265625" style="1" customWidth="1"/>
    <col min="9" max="9" width="41.7265625" style="1" customWidth="1"/>
    <col min="10" max="10" width="3.7265625" style="1" customWidth="1"/>
    <col min="11" max="16384" width="9.1796875" style="1" hidden="1"/>
  </cols>
  <sheetData>
    <row r="1" spans="2:9" ht="15" thickBot="1" x14ac:dyDescent="0.4"/>
    <row r="2" spans="2:9" ht="20.149999999999999" customHeight="1" x14ac:dyDescent="0.35">
      <c r="B2" s="292" t="str">
        <f>'Vendor Checklist'!D6</f>
        <v>Vendor Name</v>
      </c>
      <c r="C2" s="293"/>
      <c r="D2" s="294"/>
      <c r="E2" s="294"/>
      <c r="F2" s="294"/>
      <c r="G2" s="294"/>
      <c r="H2" s="294"/>
      <c r="I2" s="295"/>
    </row>
    <row r="3" spans="2:9" ht="30" customHeight="1" x14ac:dyDescent="0.35">
      <c r="B3" s="149" t="str">
        <f ca="1">MID(CELL("Filename",B2),SEARCH("]",CELL("Filename",B2),1)+1,100)</f>
        <v>Data Conversion Services</v>
      </c>
      <c r="C3" s="150"/>
      <c r="D3" s="254" t="str">
        <f ca="1">"Please complete the Conversion Code, Estimated Hours, and Hourly Rate to perform the following " &amp; B3 &amp; "."</f>
        <v>Please complete the Conversion Code, Estimated Hours, and Hourly Rate to perform the following Data Conversion Services.</v>
      </c>
      <c r="E3" s="255"/>
      <c r="F3" s="255"/>
      <c r="G3" s="255"/>
      <c r="H3" s="255"/>
      <c r="I3" s="256"/>
    </row>
    <row r="4" spans="2:9" ht="30" customHeight="1" x14ac:dyDescent="0.35">
      <c r="B4" s="4" t="s">
        <v>54</v>
      </c>
      <c r="C4" s="151" t="s">
        <v>55</v>
      </c>
      <c r="D4" s="14" t="s">
        <v>56</v>
      </c>
      <c r="E4" s="12" t="s">
        <v>57</v>
      </c>
      <c r="F4" s="12" t="s">
        <v>7</v>
      </c>
      <c r="G4" s="12" t="s">
        <v>6</v>
      </c>
      <c r="H4" s="12" t="s">
        <v>20</v>
      </c>
      <c r="I4" s="82" t="s">
        <v>11</v>
      </c>
    </row>
    <row r="5" spans="2:9" hidden="1" x14ac:dyDescent="0.35">
      <c r="B5" s="331" t="s">
        <v>0</v>
      </c>
      <c r="C5" s="332"/>
      <c r="D5" s="332"/>
      <c r="E5" s="332"/>
      <c r="F5" s="332"/>
      <c r="G5" s="332"/>
      <c r="H5" s="332"/>
      <c r="I5" s="333"/>
    </row>
    <row r="6" spans="2:9" s="15" customFormat="1" x14ac:dyDescent="0.35">
      <c r="B6" s="142">
        <v>1</v>
      </c>
      <c r="C6" s="152" t="s">
        <v>151</v>
      </c>
      <c r="D6" s="138" t="s">
        <v>239</v>
      </c>
      <c r="E6" s="183"/>
      <c r="F6" s="184"/>
      <c r="G6" s="185"/>
      <c r="H6" s="140">
        <f>IF(ISNUMBER(F6*G6),F6*G6,"N/A")</f>
        <v>0</v>
      </c>
      <c r="I6" s="187"/>
    </row>
    <row r="7" spans="2:9" s="15" customFormat="1" x14ac:dyDescent="0.35">
      <c r="B7" s="142">
        <v>2</v>
      </c>
      <c r="C7" s="152" t="s">
        <v>151</v>
      </c>
      <c r="D7" s="138" t="s">
        <v>240</v>
      </c>
      <c r="E7" s="183"/>
      <c r="F7" s="184"/>
      <c r="G7" s="185"/>
      <c r="H7" s="140">
        <f t="shared" ref="H7:H39" si="0">IF(ISNUMBER(F7*G7),F7*G7,"N/A")</f>
        <v>0</v>
      </c>
      <c r="I7" s="187" t="s">
        <v>9</v>
      </c>
    </row>
    <row r="8" spans="2:9" s="15" customFormat="1" x14ac:dyDescent="0.35">
      <c r="B8" s="142">
        <v>3</v>
      </c>
      <c r="C8" s="152" t="s">
        <v>151</v>
      </c>
      <c r="D8" s="138" t="s">
        <v>241</v>
      </c>
      <c r="E8" s="183"/>
      <c r="F8" s="184"/>
      <c r="G8" s="185"/>
      <c r="H8" s="140">
        <f t="shared" si="0"/>
        <v>0</v>
      </c>
      <c r="I8" s="187" t="s">
        <v>9</v>
      </c>
    </row>
    <row r="9" spans="2:9" s="15" customFormat="1" ht="29" x14ac:dyDescent="0.35">
      <c r="B9" s="142">
        <v>4</v>
      </c>
      <c r="C9" s="152" t="s">
        <v>153</v>
      </c>
      <c r="D9" s="138" t="s">
        <v>242</v>
      </c>
      <c r="E9" s="183"/>
      <c r="F9" s="184"/>
      <c r="G9" s="185"/>
      <c r="H9" s="140">
        <f t="shared" si="0"/>
        <v>0</v>
      </c>
      <c r="I9" s="187" t="s">
        <v>9</v>
      </c>
    </row>
    <row r="10" spans="2:9" s="15" customFormat="1" ht="29" x14ac:dyDescent="0.35">
      <c r="B10" s="142">
        <v>5</v>
      </c>
      <c r="C10" s="152" t="s">
        <v>153</v>
      </c>
      <c r="D10" s="138" t="s">
        <v>243</v>
      </c>
      <c r="E10" s="183"/>
      <c r="F10" s="184"/>
      <c r="G10" s="185"/>
      <c r="H10" s="140">
        <f t="shared" si="0"/>
        <v>0</v>
      </c>
      <c r="I10" s="187" t="s">
        <v>9</v>
      </c>
    </row>
    <row r="11" spans="2:9" s="15" customFormat="1" ht="29" x14ac:dyDescent="0.35">
      <c r="B11" s="142">
        <v>6</v>
      </c>
      <c r="C11" s="152" t="s">
        <v>153</v>
      </c>
      <c r="D11" s="138" t="s">
        <v>244</v>
      </c>
      <c r="E11" s="183"/>
      <c r="F11" s="184"/>
      <c r="G11" s="185"/>
      <c r="H11" s="140">
        <f t="shared" si="0"/>
        <v>0</v>
      </c>
      <c r="I11" s="187" t="s">
        <v>9</v>
      </c>
    </row>
    <row r="12" spans="2:9" s="15" customFormat="1" ht="29" x14ac:dyDescent="0.35">
      <c r="B12" s="142">
        <v>7</v>
      </c>
      <c r="C12" s="152" t="s">
        <v>153</v>
      </c>
      <c r="D12" s="138" t="s">
        <v>245</v>
      </c>
      <c r="E12" s="183"/>
      <c r="F12" s="184"/>
      <c r="G12" s="185"/>
      <c r="H12" s="140">
        <f t="shared" si="0"/>
        <v>0</v>
      </c>
      <c r="I12" s="187"/>
    </row>
    <row r="13" spans="2:9" s="15" customFormat="1" ht="43.5" x14ac:dyDescent="0.35">
      <c r="B13" s="142">
        <v>8</v>
      </c>
      <c r="C13" s="152" t="s">
        <v>166</v>
      </c>
      <c r="D13" s="138" t="s">
        <v>246</v>
      </c>
      <c r="E13" s="183"/>
      <c r="F13" s="184"/>
      <c r="G13" s="185"/>
      <c r="H13" s="140">
        <f t="shared" si="0"/>
        <v>0</v>
      </c>
      <c r="I13" s="187"/>
    </row>
    <row r="14" spans="2:9" s="15" customFormat="1" ht="29" x14ac:dyDescent="0.35">
      <c r="B14" s="142">
        <v>9</v>
      </c>
      <c r="C14" s="152" t="s">
        <v>166</v>
      </c>
      <c r="D14" s="138" t="s">
        <v>247</v>
      </c>
      <c r="E14" s="183"/>
      <c r="F14" s="184"/>
      <c r="G14" s="185"/>
      <c r="H14" s="140">
        <f t="shared" si="0"/>
        <v>0</v>
      </c>
      <c r="I14" s="187"/>
    </row>
    <row r="15" spans="2:9" s="15" customFormat="1" x14ac:dyDescent="0.35">
      <c r="B15" s="142">
        <v>10</v>
      </c>
      <c r="C15" s="152" t="s">
        <v>156</v>
      </c>
      <c r="D15" s="138" t="s">
        <v>258</v>
      </c>
      <c r="E15" s="183"/>
      <c r="F15" s="184"/>
      <c r="G15" s="185"/>
      <c r="H15" s="140">
        <f t="shared" si="0"/>
        <v>0</v>
      </c>
      <c r="I15" s="187"/>
    </row>
    <row r="16" spans="2:9" s="15" customFormat="1" ht="29" x14ac:dyDescent="0.35">
      <c r="B16" s="142">
        <v>11</v>
      </c>
      <c r="C16" s="152" t="s">
        <v>156</v>
      </c>
      <c r="D16" s="138" t="s">
        <v>248</v>
      </c>
      <c r="E16" s="183"/>
      <c r="F16" s="184"/>
      <c r="G16" s="185"/>
      <c r="H16" s="140">
        <f t="shared" si="0"/>
        <v>0</v>
      </c>
      <c r="I16" s="187"/>
    </row>
    <row r="17" spans="2:9" s="15" customFormat="1" ht="43.5" x14ac:dyDescent="0.35">
      <c r="B17" s="142">
        <v>12</v>
      </c>
      <c r="C17" s="152" t="s">
        <v>156</v>
      </c>
      <c r="D17" s="138" t="s">
        <v>249</v>
      </c>
      <c r="E17" s="183"/>
      <c r="F17" s="184"/>
      <c r="G17" s="185"/>
      <c r="H17" s="140">
        <f t="shared" si="0"/>
        <v>0</v>
      </c>
      <c r="I17" s="187"/>
    </row>
    <row r="18" spans="2:9" s="15" customFormat="1" x14ac:dyDescent="0.35">
      <c r="B18" s="142">
        <v>13</v>
      </c>
      <c r="C18" s="152" t="s">
        <v>158</v>
      </c>
      <c r="D18" s="138" t="s">
        <v>250</v>
      </c>
      <c r="E18" s="183"/>
      <c r="F18" s="184"/>
      <c r="G18" s="185"/>
      <c r="H18" s="140">
        <f t="shared" si="0"/>
        <v>0</v>
      </c>
      <c r="I18" s="187"/>
    </row>
    <row r="19" spans="2:9" s="15" customFormat="1" ht="43.5" x14ac:dyDescent="0.35">
      <c r="B19" s="142">
        <v>14</v>
      </c>
      <c r="C19" s="152" t="s">
        <v>158</v>
      </c>
      <c r="D19" s="138" t="s">
        <v>251</v>
      </c>
      <c r="E19" s="183"/>
      <c r="F19" s="184"/>
      <c r="G19" s="185"/>
      <c r="H19" s="140">
        <f t="shared" si="0"/>
        <v>0</v>
      </c>
      <c r="I19" s="187"/>
    </row>
    <row r="20" spans="2:9" s="15" customFormat="1" x14ac:dyDescent="0.35">
      <c r="B20" s="142">
        <v>15</v>
      </c>
      <c r="C20" s="152" t="s">
        <v>158</v>
      </c>
      <c r="D20" s="138" t="s">
        <v>252</v>
      </c>
      <c r="E20" s="183"/>
      <c r="F20" s="184"/>
      <c r="G20" s="185"/>
      <c r="H20" s="140">
        <f t="shared" si="0"/>
        <v>0</v>
      </c>
      <c r="I20" s="187"/>
    </row>
    <row r="21" spans="2:9" s="15" customFormat="1" ht="29" x14ac:dyDescent="0.35">
      <c r="B21" s="142">
        <v>16</v>
      </c>
      <c r="C21" s="152" t="s">
        <v>159</v>
      </c>
      <c r="D21" s="138" t="s">
        <v>269</v>
      </c>
      <c r="E21" s="183"/>
      <c r="F21" s="184"/>
      <c r="G21" s="185"/>
      <c r="H21" s="140">
        <f t="shared" si="0"/>
        <v>0</v>
      </c>
      <c r="I21" s="187"/>
    </row>
    <row r="22" spans="2:9" s="15" customFormat="1" ht="29" x14ac:dyDescent="0.35">
      <c r="B22" s="142">
        <v>17</v>
      </c>
      <c r="C22" s="152" t="s">
        <v>159</v>
      </c>
      <c r="D22" s="138" t="s">
        <v>270</v>
      </c>
      <c r="E22" s="183"/>
      <c r="F22" s="184"/>
      <c r="G22" s="185"/>
      <c r="H22" s="140">
        <f t="shared" si="0"/>
        <v>0</v>
      </c>
      <c r="I22" s="187"/>
    </row>
    <row r="23" spans="2:9" s="15" customFormat="1" x14ac:dyDescent="0.35">
      <c r="B23" s="142">
        <v>18</v>
      </c>
      <c r="C23" s="152" t="s">
        <v>159</v>
      </c>
      <c r="D23" s="138" t="s">
        <v>271</v>
      </c>
      <c r="E23" s="183"/>
      <c r="F23" s="184"/>
      <c r="G23" s="185"/>
      <c r="H23" s="140">
        <f t="shared" si="0"/>
        <v>0</v>
      </c>
      <c r="I23" s="187"/>
    </row>
    <row r="24" spans="2:9" s="15" customFormat="1" x14ac:dyDescent="0.35">
      <c r="B24" s="142">
        <v>19</v>
      </c>
      <c r="C24" s="152" t="s">
        <v>159</v>
      </c>
      <c r="D24" s="138" t="s">
        <v>272</v>
      </c>
      <c r="E24" s="183"/>
      <c r="F24" s="184"/>
      <c r="G24" s="185"/>
      <c r="H24" s="140">
        <f t="shared" si="0"/>
        <v>0</v>
      </c>
      <c r="I24" s="187"/>
    </row>
    <row r="25" spans="2:9" s="15" customFormat="1" ht="29" x14ac:dyDescent="0.35">
      <c r="B25" s="142">
        <v>20</v>
      </c>
      <c r="C25" s="152" t="s">
        <v>159</v>
      </c>
      <c r="D25" s="138" t="s">
        <v>273</v>
      </c>
      <c r="E25" s="183"/>
      <c r="F25" s="184"/>
      <c r="G25" s="185"/>
      <c r="H25" s="140">
        <f t="shared" si="0"/>
        <v>0</v>
      </c>
      <c r="I25" s="187"/>
    </row>
    <row r="26" spans="2:9" s="15" customFormat="1" x14ac:dyDescent="0.35">
      <c r="B26" s="142">
        <v>21</v>
      </c>
      <c r="C26" s="152" t="s">
        <v>167</v>
      </c>
      <c r="D26" s="138" t="s">
        <v>253</v>
      </c>
      <c r="E26" s="183"/>
      <c r="F26" s="184"/>
      <c r="G26" s="185"/>
      <c r="H26" s="140">
        <f t="shared" si="0"/>
        <v>0</v>
      </c>
      <c r="I26" s="187"/>
    </row>
    <row r="27" spans="2:9" s="15" customFormat="1" ht="29" x14ac:dyDescent="0.35">
      <c r="B27" s="142">
        <v>22</v>
      </c>
      <c r="C27" s="152" t="s">
        <v>161</v>
      </c>
      <c r="D27" s="138" t="s">
        <v>274</v>
      </c>
      <c r="E27" s="183"/>
      <c r="F27" s="184"/>
      <c r="G27" s="185"/>
      <c r="H27" s="140">
        <f t="shared" si="0"/>
        <v>0</v>
      </c>
      <c r="I27" s="187"/>
    </row>
    <row r="28" spans="2:9" s="15" customFormat="1" ht="29" x14ac:dyDescent="0.35">
      <c r="B28" s="142">
        <v>23</v>
      </c>
      <c r="C28" s="152" t="s">
        <v>161</v>
      </c>
      <c r="D28" s="138" t="s">
        <v>261</v>
      </c>
      <c r="E28" s="183"/>
      <c r="F28" s="184"/>
      <c r="G28" s="185"/>
      <c r="H28" s="140">
        <f t="shared" si="0"/>
        <v>0</v>
      </c>
      <c r="I28" s="187"/>
    </row>
    <row r="29" spans="2:9" s="15" customFormat="1" ht="29" x14ac:dyDescent="0.35">
      <c r="B29" s="142">
        <v>24</v>
      </c>
      <c r="C29" s="152" t="s">
        <v>161</v>
      </c>
      <c r="D29" s="138" t="s">
        <v>262</v>
      </c>
      <c r="E29" s="183"/>
      <c r="F29" s="184"/>
      <c r="G29" s="185"/>
      <c r="H29" s="140">
        <f t="shared" si="0"/>
        <v>0</v>
      </c>
      <c r="I29" s="187"/>
    </row>
    <row r="30" spans="2:9" s="15" customFormat="1" ht="29" x14ac:dyDescent="0.35">
      <c r="B30" s="142">
        <v>25</v>
      </c>
      <c r="C30" s="152" t="s">
        <v>161</v>
      </c>
      <c r="D30" s="138" t="s">
        <v>263</v>
      </c>
      <c r="E30" s="183"/>
      <c r="F30" s="184"/>
      <c r="G30" s="185"/>
      <c r="H30" s="140">
        <f t="shared" si="0"/>
        <v>0</v>
      </c>
      <c r="I30" s="187"/>
    </row>
    <row r="31" spans="2:9" s="15" customFormat="1" ht="29" x14ac:dyDescent="0.35">
      <c r="B31" s="142">
        <v>26</v>
      </c>
      <c r="C31" s="152" t="s">
        <v>161</v>
      </c>
      <c r="D31" s="138" t="s">
        <v>264</v>
      </c>
      <c r="E31" s="183"/>
      <c r="F31" s="184"/>
      <c r="G31" s="185"/>
      <c r="H31" s="140">
        <f t="shared" si="0"/>
        <v>0</v>
      </c>
      <c r="I31" s="187"/>
    </row>
    <row r="32" spans="2:9" s="15" customFormat="1" ht="29" x14ac:dyDescent="0.35">
      <c r="B32" s="142">
        <v>27</v>
      </c>
      <c r="C32" s="152" t="s">
        <v>161</v>
      </c>
      <c r="D32" s="138" t="s">
        <v>265</v>
      </c>
      <c r="E32" s="183"/>
      <c r="F32" s="184"/>
      <c r="G32" s="185"/>
      <c r="H32" s="140">
        <f t="shared" si="0"/>
        <v>0</v>
      </c>
      <c r="I32" s="187"/>
    </row>
    <row r="33" spans="2:9" s="15" customFormat="1" x14ac:dyDescent="0.35">
      <c r="B33" s="142">
        <v>28</v>
      </c>
      <c r="C33" s="152" t="s">
        <v>161</v>
      </c>
      <c r="D33" s="138" t="s">
        <v>266</v>
      </c>
      <c r="E33" s="183"/>
      <c r="F33" s="184"/>
      <c r="G33" s="185"/>
      <c r="H33" s="140">
        <f t="shared" si="0"/>
        <v>0</v>
      </c>
      <c r="I33" s="187"/>
    </row>
    <row r="34" spans="2:9" s="15" customFormat="1" x14ac:dyDescent="0.35">
      <c r="B34" s="142">
        <v>29</v>
      </c>
      <c r="C34" s="152" t="s">
        <v>161</v>
      </c>
      <c r="D34" s="138" t="s">
        <v>267</v>
      </c>
      <c r="E34" s="183"/>
      <c r="F34" s="184"/>
      <c r="G34" s="185"/>
      <c r="H34" s="140">
        <f t="shared" si="0"/>
        <v>0</v>
      </c>
      <c r="I34" s="187"/>
    </row>
    <row r="35" spans="2:9" s="15" customFormat="1" x14ac:dyDescent="0.35">
      <c r="B35" s="142">
        <v>30</v>
      </c>
      <c r="C35" s="152" t="s">
        <v>161</v>
      </c>
      <c r="D35" s="138" t="s">
        <v>268</v>
      </c>
      <c r="E35" s="183"/>
      <c r="F35" s="184"/>
      <c r="G35" s="185"/>
      <c r="H35" s="140">
        <f t="shared" si="0"/>
        <v>0</v>
      </c>
      <c r="I35" s="187"/>
    </row>
    <row r="36" spans="2:9" s="15" customFormat="1" ht="29" x14ac:dyDescent="0.35">
      <c r="B36" s="142">
        <v>31</v>
      </c>
      <c r="C36" s="152" t="s">
        <v>161</v>
      </c>
      <c r="D36" s="138" t="s">
        <v>254</v>
      </c>
      <c r="E36" s="183"/>
      <c r="F36" s="184"/>
      <c r="G36" s="185"/>
      <c r="H36" s="140">
        <f t="shared" si="0"/>
        <v>0</v>
      </c>
      <c r="I36" s="187"/>
    </row>
    <row r="37" spans="2:9" s="15" customFormat="1" ht="72.5" x14ac:dyDescent="0.35">
      <c r="B37" s="142">
        <v>32</v>
      </c>
      <c r="C37" s="152" t="s">
        <v>163</v>
      </c>
      <c r="D37" s="138" t="s">
        <v>255</v>
      </c>
      <c r="E37" s="183"/>
      <c r="F37" s="184"/>
      <c r="G37" s="185"/>
      <c r="H37" s="140">
        <f t="shared" si="0"/>
        <v>0</v>
      </c>
      <c r="I37" s="187"/>
    </row>
    <row r="38" spans="2:9" s="15" customFormat="1" ht="29" x14ac:dyDescent="0.35">
      <c r="B38" s="142">
        <v>33</v>
      </c>
      <c r="C38" s="152" t="s">
        <v>168</v>
      </c>
      <c r="D38" s="138" t="s">
        <v>256</v>
      </c>
      <c r="E38" s="183"/>
      <c r="F38" s="184"/>
      <c r="G38" s="185"/>
      <c r="H38" s="140">
        <f t="shared" si="0"/>
        <v>0</v>
      </c>
      <c r="I38" s="187"/>
    </row>
    <row r="39" spans="2:9" s="15" customFormat="1" x14ac:dyDescent="0.35">
      <c r="B39" s="142">
        <v>34</v>
      </c>
      <c r="C39" s="155" t="s">
        <v>168</v>
      </c>
      <c r="D39" s="170" t="s">
        <v>257</v>
      </c>
      <c r="E39" s="186"/>
      <c r="F39" s="184"/>
      <c r="G39" s="185"/>
      <c r="H39" s="140">
        <f t="shared" si="0"/>
        <v>0</v>
      </c>
      <c r="I39" s="187"/>
    </row>
    <row r="40" spans="2:9" hidden="1" x14ac:dyDescent="0.35">
      <c r="B40" s="331" t="s">
        <v>68</v>
      </c>
      <c r="C40" s="332"/>
      <c r="D40" s="297"/>
      <c r="E40" s="147"/>
      <c r="F40" s="84">
        <f ca="1">SUM(F6:OFFSET(F40,-1,0))</f>
        <v>0</v>
      </c>
      <c r="G40" s="55" t="s">
        <v>19</v>
      </c>
      <c r="H40" s="55">
        <f ca="1">SUM(H6:OFFSET(H40,-1,0))</f>
        <v>0</v>
      </c>
      <c r="I40" s="148"/>
    </row>
    <row r="41" spans="2:9" hidden="1" x14ac:dyDescent="0.35">
      <c r="B41" s="301" t="s">
        <v>69</v>
      </c>
      <c r="C41" s="287"/>
      <c r="D41" s="287"/>
      <c r="E41" s="287"/>
      <c r="F41" s="287"/>
      <c r="G41" s="287"/>
      <c r="H41" s="287"/>
      <c r="I41" s="302"/>
    </row>
    <row r="42" spans="2:9" s="15" customFormat="1" hidden="1" x14ac:dyDescent="0.35">
      <c r="B42" s="142" t="s">
        <v>19</v>
      </c>
      <c r="C42" s="153"/>
      <c r="D42" s="138"/>
      <c r="E42" s="154"/>
      <c r="F42" s="139"/>
      <c r="G42" s="140"/>
      <c r="H42" s="140">
        <f t="shared" ref="H42" si="1">IF(ISNUMBER(F42*G42),F42*G42,"N/A")</f>
        <v>0</v>
      </c>
      <c r="I42" s="141"/>
    </row>
    <row r="43" spans="2:9" hidden="1" x14ac:dyDescent="0.35">
      <c r="B43" s="301" t="s">
        <v>70</v>
      </c>
      <c r="C43" s="287"/>
      <c r="D43" s="334"/>
      <c r="E43" s="156" t="s">
        <v>19</v>
      </c>
      <c r="F43" s="32">
        <f ca="1">SUM(F42:OFFSET(F43,-1,0))</f>
        <v>0</v>
      </c>
      <c r="G43" s="56" t="s">
        <v>19</v>
      </c>
      <c r="H43" s="56">
        <f ca="1">SUM(H42:OFFSET(H43,-1,0))</f>
        <v>0</v>
      </c>
      <c r="I43" s="27"/>
    </row>
    <row r="44" spans="2:9" ht="15" thickBot="1" x14ac:dyDescent="0.4">
      <c r="B44" s="328" t="s">
        <v>18</v>
      </c>
      <c r="C44" s="329"/>
      <c r="D44" s="330"/>
      <c r="E44" s="157" t="s">
        <v>19</v>
      </c>
      <c r="F44" s="85">
        <f ca="1">SUM(F40,F43)</f>
        <v>0</v>
      </c>
      <c r="G44" s="57" t="s">
        <v>19</v>
      </c>
      <c r="H44" s="57">
        <f ca="1">SUM(H40,H43)</f>
        <v>0</v>
      </c>
      <c r="I44" s="83"/>
    </row>
    <row r="45" spans="2:9" ht="15" thickBot="1" x14ac:dyDescent="0.4"/>
    <row r="46" spans="2:9" ht="16.5" x14ac:dyDescent="0.35">
      <c r="B46" s="158" t="s">
        <v>58</v>
      </c>
      <c r="C46" s="159"/>
      <c r="D46" s="159"/>
      <c r="E46" s="159"/>
      <c r="F46" s="159"/>
      <c r="G46" s="160"/>
    </row>
    <row r="47" spans="2:9" x14ac:dyDescent="0.35">
      <c r="B47" s="161" t="s">
        <v>59</v>
      </c>
      <c r="C47" s="162" t="s">
        <v>81</v>
      </c>
      <c r="D47" s="162"/>
      <c r="E47" s="162"/>
      <c r="F47" s="162"/>
      <c r="G47" s="163"/>
    </row>
    <row r="48" spans="2:9" x14ac:dyDescent="0.35">
      <c r="B48" s="161" t="s">
        <v>60</v>
      </c>
      <c r="C48" s="162" t="s">
        <v>61</v>
      </c>
      <c r="D48" s="162"/>
      <c r="E48" s="162"/>
      <c r="F48" s="162"/>
      <c r="G48" s="163"/>
    </row>
    <row r="49" spans="2:7" x14ac:dyDescent="0.35">
      <c r="B49" s="161" t="s">
        <v>62</v>
      </c>
      <c r="C49" s="162" t="s">
        <v>82</v>
      </c>
      <c r="D49" s="162"/>
      <c r="E49" s="162"/>
      <c r="F49" s="162"/>
      <c r="G49" s="163"/>
    </row>
    <row r="50" spans="2:7" x14ac:dyDescent="0.35">
      <c r="B50" s="161" t="s">
        <v>63</v>
      </c>
      <c r="C50" s="162" t="s">
        <v>64</v>
      </c>
      <c r="D50" s="162"/>
      <c r="E50" s="162"/>
      <c r="F50" s="162"/>
      <c r="G50" s="163"/>
    </row>
    <row r="51" spans="2:7" ht="15" thickBot="1" x14ac:dyDescent="0.4">
      <c r="B51" s="164" t="s">
        <v>65</v>
      </c>
      <c r="C51" s="165" t="s">
        <v>80</v>
      </c>
      <c r="D51" s="165"/>
      <c r="E51" s="165"/>
      <c r="F51" s="165"/>
      <c r="G51" s="166"/>
    </row>
    <row r="52" spans="2:7" x14ac:dyDescent="0.35"/>
    <row r="53" spans="2:7" x14ac:dyDescent="0.35"/>
    <row r="54" spans="2:7" x14ac:dyDescent="0.35"/>
    <row r="55" spans="2:7" x14ac:dyDescent="0.35"/>
    <row r="56" spans="2:7" x14ac:dyDescent="0.35"/>
    <row r="57" spans="2:7" x14ac:dyDescent="0.35"/>
    <row r="58" spans="2:7" x14ac:dyDescent="0.35"/>
    <row r="59" spans="2:7" x14ac:dyDescent="0.35"/>
    <row r="60" spans="2:7" x14ac:dyDescent="0.35"/>
    <row r="61" spans="2:7" x14ac:dyDescent="0.35"/>
    <row r="62" spans="2:7" x14ac:dyDescent="0.35"/>
    <row r="63" spans="2:7" x14ac:dyDescent="0.35"/>
    <row r="64" spans="2:7" x14ac:dyDescent="0.35"/>
    <row r="65" x14ac:dyDescent="0.35"/>
    <row r="66" x14ac:dyDescent="0.35"/>
    <row r="67" x14ac:dyDescent="0.35"/>
    <row r="68" x14ac:dyDescent="0.35"/>
  </sheetData>
  <sheetProtection password="E125" sheet="1" objects="1" scenarios="1" formatRows="0"/>
  <mergeCells count="7">
    <mergeCell ref="B44:D44"/>
    <mergeCell ref="B2:I2"/>
    <mergeCell ref="D3:I3"/>
    <mergeCell ref="B5:I5"/>
    <mergeCell ref="B40:D40"/>
    <mergeCell ref="B41:I41"/>
    <mergeCell ref="B43:D43"/>
  </mergeCells>
  <dataValidations count="2">
    <dataValidation type="list" allowBlank="1" showInputMessage="1" showErrorMessage="1" errorTitle="Invalid Code" error="Please select valid Data Conversion Code." promptTitle="Data Conversion Codes:" prompt="Refer to full definitions below table.  Quick reference is below:_x000a__x000a_A - Existing tools / scripts_x000a_B - Develop new scripts_x000a_C - Manual conversion_x000a_D - Other approach_x000a_E - Need clarification" sqref="E42 E6:E39">
      <formula1>$B$47:$B$51</formula1>
    </dataValidation>
    <dataValidation type="decimal" operator="greaterThanOrEqual" allowBlank="1" showErrorMessage="1" errorTitle="Invalid Entry" error="Please enter numeric values only and type any text in the comments column." sqref="F42:G42 F6:G39">
      <formula1>0</formula1>
    </dataValidation>
  </dataValidations>
  <printOptions horizontalCentered="1"/>
  <pageMargins left="0.25" right="0.25" top="0.75" bottom="0.25" header="0.3" footer="0.3"/>
  <pageSetup scale="83"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59" id="{90906EE9-CB7E-4902-8945-488339E60559}">
            <xm:f>'Vendor Checklist'!$D$37='Vendor Checklist'!$AA$1</xm:f>
            <x14:dxf>
              <font>
                <b/>
                <i val="0"/>
                <color theme="0"/>
              </font>
              <fill>
                <patternFill>
                  <bgColor theme="1"/>
                </patternFill>
              </fill>
            </x14:dxf>
          </x14:cfRule>
          <xm:sqref>E42:G42 E6:G39</xm:sqref>
        </x14:conditionalFormatting>
        <x14:conditionalFormatting xmlns:xm="http://schemas.microsoft.com/office/excel/2006/main">
          <x14:cfRule type="expression" priority="461" id="{6BBD444F-9095-4A66-A575-9B735D41A6B9}">
            <xm:f>'Vendor Checklist'!$D$37='Vendor Checklist'!$AA$1</xm:f>
            <x14:dxf>
              <font>
                <color theme="0"/>
              </font>
            </x14:dxf>
          </x14:cfRule>
          <xm:sqref>D3:I3</xm:sqref>
        </x14:conditionalFormatting>
        <x14:conditionalFormatting xmlns:xm="http://schemas.microsoft.com/office/excel/2006/main">
          <x14:cfRule type="expression" priority="462" id="{027220D2-A561-43FB-80D3-05F5C37C7DDD}">
            <xm:f>'Vendor Checklist'!$D$37='Vendor Checklist'!$AA$1</xm:f>
            <x14:dxf>
              <fill>
                <patternFill>
                  <bgColor rgb="FFFFFF00"/>
                </patternFill>
              </fill>
            </x14:dxf>
          </x14:cfRule>
          <xm:sqref>I42 I6:I39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539B"/>
    <pageSetUpPr fitToPage="1"/>
  </sheetPr>
  <dimension ref="A1:K62"/>
  <sheetViews>
    <sheetView showGridLines="0" zoomScale="85" zoomScaleNormal="85" workbookViewId="0">
      <pane ySplit="4" topLeftCell="A5" activePane="bottomLeft" state="frozen"/>
      <selection activeCell="C18" sqref="C18:D18"/>
      <selection pane="bottomLeft" activeCell="F6" sqref="F6"/>
    </sheetView>
  </sheetViews>
  <sheetFormatPr defaultColWidth="0" defaultRowHeight="14.5" zeroHeight="1" x14ac:dyDescent="0.35"/>
  <cols>
    <col min="1" max="1" width="3.7265625" style="1" customWidth="1"/>
    <col min="2" max="2" width="10.7265625" style="1" customWidth="1"/>
    <col min="3" max="3" width="25.7265625" style="1" customWidth="1"/>
    <col min="4" max="5" width="20.7265625" style="1" customWidth="1"/>
    <col min="6" max="9" width="12.7265625" style="1" customWidth="1"/>
    <col min="10" max="10" width="30.7265625" style="1" customWidth="1"/>
    <col min="11" max="11" width="3.7265625" style="1" customWidth="1"/>
    <col min="12" max="16384" width="9.1796875" style="1" hidden="1"/>
  </cols>
  <sheetData>
    <row r="1" spans="2:10" ht="15" thickBot="1" x14ac:dyDescent="0.4"/>
    <row r="2" spans="2:10" ht="20.149999999999999" customHeight="1" x14ac:dyDescent="0.35">
      <c r="B2" s="292" t="str">
        <f>'Vendor Checklist'!D6</f>
        <v>Vendor Name</v>
      </c>
      <c r="C2" s="294"/>
      <c r="D2" s="294"/>
      <c r="E2" s="294"/>
      <c r="F2" s="294"/>
      <c r="G2" s="294"/>
      <c r="H2" s="294"/>
      <c r="I2" s="294"/>
      <c r="J2" s="295"/>
    </row>
    <row r="3" spans="2:10" ht="30" customHeight="1" x14ac:dyDescent="0.35">
      <c r="B3" s="335" t="str">
        <f ca="1">MID(CELL("Filename",B2),SEARCH("]",CELL("Filename",B2),1)+1,100)</f>
        <v>Interfaces</v>
      </c>
      <c r="C3" s="336"/>
      <c r="D3" s="254" t="str">
        <f ca="1">"Please complete the Estimated Hours, Hourly Rate, and On-Going Annual Cost, if applicable, to develop the following " &amp; B3 &amp; ", indicating any additional info or 'No Bid' in the Comments column."</f>
        <v>Please complete the Estimated Hours, Hourly Rate, and On-Going Annual Cost, if applicable, to develop the following Interfaces, indicating any additional info or 'No Bid' in the Comments column.</v>
      </c>
      <c r="E3" s="255"/>
      <c r="F3" s="255"/>
      <c r="G3" s="255"/>
      <c r="H3" s="255"/>
      <c r="I3" s="255"/>
      <c r="J3" s="256"/>
    </row>
    <row r="4" spans="2:10" ht="30" customHeight="1" x14ac:dyDescent="0.35">
      <c r="B4" s="28" t="s">
        <v>15</v>
      </c>
      <c r="C4" s="14" t="s">
        <v>14</v>
      </c>
      <c r="D4" s="14" t="s">
        <v>13</v>
      </c>
      <c r="E4" s="14" t="s">
        <v>12</v>
      </c>
      <c r="F4" s="12" t="s">
        <v>7</v>
      </c>
      <c r="G4" s="12" t="s">
        <v>6</v>
      </c>
      <c r="H4" s="12" t="s">
        <v>20</v>
      </c>
      <c r="I4" s="12" t="s">
        <v>21</v>
      </c>
      <c r="J4" s="82" t="s">
        <v>11</v>
      </c>
    </row>
    <row r="5" spans="2:10" hidden="1" x14ac:dyDescent="0.35">
      <c r="B5" s="331" t="str">
        <f>'Module Summary'!B5</f>
        <v>Core Modules</v>
      </c>
      <c r="C5" s="332"/>
      <c r="D5" s="332"/>
      <c r="E5" s="332"/>
      <c r="F5" s="332"/>
      <c r="G5" s="332"/>
      <c r="H5" s="332"/>
      <c r="I5" s="332"/>
      <c r="J5" s="333"/>
    </row>
    <row r="6" spans="2:10" s="15" customFormat="1" ht="43.5" x14ac:dyDescent="0.35">
      <c r="B6" s="137">
        <v>1</v>
      </c>
      <c r="C6" s="138" t="s">
        <v>169</v>
      </c>
      <c r="D6" s="138" t="s">
        <v>170</v>
      </c>
      <c r="E6" s="138" t="s">
        <v>170</v>
      </c>
      <c r="F6" s="184"/>
      <c r="G6" s="185"/>
      <c r="H6" s="140">
        <f>IF(ISNUMBER(F6*G6),F6*G6,"N/A")</f>
        <v>0</v>
      </c>
      <c r="I6" s="185"/>
      <c r="J6" s="187"/>
    </row>
    <row r="7" spans="2:10" s="15" customFormat="1" ht="29" x14ac:dyDescent="0.35">
      <c r="B7" s="137">
        <v>2</v>
      </c>
      <c r="C7" s="138" t="s">
        <v>171</v>
      </c>
      <c r="D7" s="138" t="s">
        <v>172</v>
      </c>
      <c r="E7" s="138" t="s">
        <v>173</v>
      </c>
      <c r="F7" s="184"/>
      <c r="G7" s="185"/>
      <c r="H7" s="140">
        <f t="shared" ref="H7:H28" si="0">IF(ISNUMBER(F7*G7),F7*G7,"N/A")</f>
        <v>0</v>
      </c>
      <c r="I7" s="185"/>
      <c r="J7" s="187"/>
    </row>
    <row r="8" spans="2:10" s="15" customFormat="1" ht="29" x14ac:dyDescent="0.35">
      <c r="B8" s="137">
        <v>3</v>
      </c>
      <c r="C8" s="138" t="s">
        <v>174</v>
      </c>
      <c r="D8" s="138" t="s">
        <v>175</v>
      </c>
      <c r="E8" s="138" t="s">
        <v>172</v>
      </c>
      <c r="F8" s="184"/>
      <c r="G8" s="185"/>
      <c r="H8" s="140">
        <f t="shared" si="0"/>
        <v>0</v>
      </c>
      <c r="I8" s="185"/>
      <c r="J8" s="187"/>
    </row>
    <row r="9" spans="2:10" s="15" customFormat="1" ht="29" x14ac:dyDescent="0.35">
      <c r="B9" s="137">
        <v>4</v>
      </c>
      <c r="C9" s="138" t="s">
        <v>176</v>
      </c>
      <c r="D9" s="138" t="s">
        <v>177</v>
      </c>
      <c r="E9" s="138" t="s">
        <v>178</v>
      </c>
      <c r="F9" s="184"/>
      <c r="G9" s="185"/>
      <c r="H9" s="140">
        <f t="shared" si="0"/>
        <v>0</v>
      </c>
      <c r="I9" s="185"/>
      <c r="J9" s="187"/>
    </row>
    <row r="10" spans="2:10" s="15" customFormat="1" ht="43.5" x14ac:dyDescent="0.35">
      <c r="B10" s="137">
        <v>5</v>
      </c>
      <c r="C10" s="138" t="s">
        <v>179</v>
      </c>
      <c r="D10" s="138" t="s">
        <v>180</v>
      </c>
      <c r="E10" s="138" t="s">
        <v>172</v>
      </c>
      <c r="F10" s="184"/>
      <c r="G10" s="185"/>
      <c r="H10" s="140">
        <f t="shared" si="0"/>
        <v>0</v>
      </c>
      <c r="I10" s="185"/>
      <c r="J10" s="187"/>
    </row>
    <row r="11" spans="2:10" s="15" customFormat="1" ht="58" x14ac:dyDescent="0.35">
      <c r="B11" s="137">
        <v>6</v>
      </c>
      <c r="C11" s="138" t="s">
        <v>181</v>
      </c>
      <c r="D11" s="138" t="s">
        <v>182</v>
      </c>
      <c r="E11" s="138" t="s">
        <v>158</v>
      </c>
      <c r="F11" s="184"/>
      <c r="G11" s="185"/>
      <c r="H11" s="140">
        <f t="shared" si="0"/>
        <v>0</v>
      </c>
      <c r="I11" s="185"/>
      <c r="J11" s="187"/>
    </row>
    <row r="12" spans="2:10" s="15" customFormat="1" ht="43.5" x14ac:dyDescent="0.35">
      <c r="B12" s="137">
        <v>7</v>
      </c>
      <c r="C12" s="138" t="s">
        <v>183</v>
      </c>
      <c r="D12" s="138" t="s">
        <v>184</v>
      </c>
      <c r="E12" s="138" t="s">
        <v>185</v>
      </c>
      <c r="F12" s="184"/>
      <c r="G12" s="185"/>
      <c r="H12" s="140">
        <f t="shared" si="0"/>
        <v>0</v>
      </c>
      <c r="I12" s="185"/>
      <c r="J12" s="187"/>
    </row>
    <row r="13" spans="2:10" s="15" customFormat="1" ht="29" x14ac:dyDescent="0.35">
      <c r="B13" s="137">
        <v>8</v>
      </c>
      <c r="C13" s="138" t="s">
        <v>186</v>
      </c>
      <c r="D13" s="138" t="s">
        <v>187</v>
      </c>
      <c r="E13" s="138" t="s">
        <v>188</v>
      </c>
      <c r="F13" s="184"/>
      <c r="G13" s="185"/>
      <c r="H13" s="140">
        <f t="shared" si="0"/>
        <v>0</v>
      </c>
      <c r="I13" s="185"/>
      <c r="J13" s="187"/>
    </row>
    <row r="14" spans="2:10" s="15" customFormat="1" ht="58" x14ac:dyDescent="0.35">
      <c r="B14" s="137">
        <v>9</v>
      </c>
      <c r="C14" s="138" t="s">
        <v>189</v>
      </c>
      <c r="D14" s="138" t="s">
        <v>190</v>
      </c>
      <c r="E14" s="138" t="s">
        <v>191</v>
      </c>
      <c r="F14" s="184"/>
      <c r="G14" s="185"/>
      <c r="H14" s="140">
        <f t="shared" si="0"/>
        <v>0</v>
      </c>
      <c r="I14" s="185"/>
      <c r="J14" s="187"/>
    </row>
    <row r="15" spans="2:10" s="15" customFormat="1" ht="72.5" x14ac:dyDescent="0.35">
      <c r="B15" s="137">
        <v>10</v>
      </c>
      <c r="C15" s="138" t="s">
        <v>192</v>
      </c>
      <c r="D15" s="138" t="s">
        <v>193</v>
      </c>
      <c r="E15" s="138" t="s">
        <v>194</v>
      </c>
      <c r="F15" s="184"/>
      <c r="G15" s="185"/>
      <c r="H15" s="140">
        <f t="shared" si="0"/>
        <v>0</v>
      </c>
      <c r="I15" s="185"/>
      <c r="J15" s="187"/>
    </row>
    <row r="16" spans="2:10" s="15" customFormat="1" ht="43.5" x14ac:dyDescent="0.35">
      <c r="B16" s="137">
        <v>11</v>
      </c>
      <c r="C16" s="138" t="s">
        <v>195</v>
      </c>
      <c r="D16" s="138" t="s">
        <v>196</v>
      </c>
      <c r="E16" s="138" t="s">
        <v>197</v>
      </c>
      <c r="F16" s="184"/>
      <c r="G16" s="185"/>
      <c r="H16" s="140">
        <f t="shared" si="0"/>
        <v>0</v>
      </c>
      <c r="I16" s="185"/>
      <c r="J16" s="187"/>
    </row>
    <row r="17" spans="2:10" s="15" customFormat="1" ht="43.5" x14ac:dyDescent="0.35">
      <c r="B17" s="137">
        <v>12</v>
      </c>
      <c r="C17" s="138" t="s">
        <v>198</v>
      </c>
      <c r="D17" s="138" t="s">
        <v>199</v>
      </c>
      <c r="E17" s="138" t="s">
        <v>200</v>
      </c>
      <c r="F17" s="184"/>
      <c r="G17" s="185"/>
      <c r="H17" s="140">
        <f t="shared" si="0"/>
        <v>0</v>
      </c>
      <c r="I17" s="185"/>
      <c r="J17" s="187"/>
    </row>
    <row r="18" spans="2:10" s="15" customFormat="1" ht="58" x14ac:dyDescent="0.35">
      <c r="B18" s="137">
        <v>13</v>
      </c>
      <c r="C18" s="138" t="s">
        <v>201</v>
      </c>
      <c r="D18" s="138" t="s">
        <v>202</v>
      </c>
      <c r="E18" s="138" t="s">
        <v>203</v>
      </c>
      <c r="F18" s="184"/>
      <c r="G18" s="185"/>
      <c r="H18" s="140">
        <f t="shared" si="0"/>
        <v>0</v>
      </c>
      <c r="I18" s="185"/>
      <c r="J18" s="187"/>
    </row>
    <row r="19" spans="2:10" s="15" customFormat="1" ht="58" x14ac:dyDescent="0.35">
      <c r="B19" s="137">
        <v>14</v>
      </c>
      <c r="C19" s="138" t="s">
        <v>204</v>
      </c>
      <c r="D19" s="138" t="s">
        <v>205</v>
      </c>
      <c r="E19" s="138" t="s">
        <v>158</v>
      </c>
      <c r="F19" s="184"/>
      <c r="G19" s="185"/>
      <c r="H19" s="140">
        <f t="shared" si="0"/>
        <v>0</v>
      </c>
      <c r="I19" s="185"/>
      <c r="J19" s="187"/>
    </row>
    <row r="20" spans="2:10" s="15" customFormat="1" ht="72.5" x14ac:dyDescent="0.35">
      <c r="B20" s="137">
        <v>15</v>
      </c>
      <c r="C20" s="138" t="s">
        <v>206</v>
      </c>
      <c r="D20" s="138" t="s">
        <v>207</v>
      </c>
      <c r="E20" s="138" t="s">
        <v>207</v>
      </c>
      <c r="F20" s="184"/>
      <c r="G20" s="185"/>
      <c r="H20" s="140">
        <f t="shared" si="0"/>
        <v>0</v>
      </c>
      <c r="I20" s="185"/>
      <c r="J20" s="187"/>
    </row>
    <row r="21" spans="2:10" s="15" customFormat="1" ht="72.5" x14ac:dyDescent="0.35">
      <c r="B21" s="137">
        <v>16</v>
      </c>
      <c r="C21" s="138" t="s">
        <v>208</v>
      </c>
      <c r="D21" s="138" t="s">
        <v>209</v>
      </c>
      <c r="E21" s="138" t="s">
        <v>158</v>
      </c>
      <c r="F21" s="184"/>
      <c r="G21" s="185"/>
      <c r="H21" s="140">
        <f t="shared" si="0"/>
        <v>0</v>
      </c>
      <c r="I21" s="185"/>
      <c r="J21" s="187"/>
    </row>
    <row r="22" spans="2:10" s="15" customFormat="1" ht="43.5" x14ac:dyDescent="0.35">
      <c r="B22" s="137">
        <v>17</v>
      </c>
      <c r="C22" s="138" t="s">
        <v>210</v>
      </c>
      <c r="D22" s="138" t="s">
        <v>211</v>
      </c>
      <c r="E22" s="138" t="s">
        <v>212</v>
      </c>
      <c r="F22" s="184"/>
      <c r="G22" s="185"/>
      <c r="H22" s="140">
        <f t="shared" si="0"/>
        <v>0</v>
      </c>
      <c r="I22" s="185"/>
      <c r="J22" s="187"/>
    </row>
    <row r="23" spans="2:10" s="15" customFormat="1" ht="29" x14ac:dyDescent="0.35">
      <c r="B23" s="137">
        <v>18</v>
      </c>
      <c r="C23" s="138" t="s">
        <v>213</v>
      </c>
      <c r="D23" s="138" t="s">
        <v>212</v>
      </c>
      <c r="E23" s="138" t="s">
        <v>211</v>
      </c>
      <c r="F23" s="184"/>
      <c r="G23" s="185"/>
      <c r="H23" s="140">
        <f t="shared" si="0"/>
        <v>0</v>
      </c>
      <c r="I23" s="185"/>
      <c r="J23" s="187"/>
    </row>
    <row r="24" spans="2:10" s="15" customFormat="1" ht="43.5" x14ac:dyDescent="0.35">
      <c r="B24" s="137">
        <v>19</v>
      </c>
      <c r="C24" s="138" t="s">
        <v>214</v>
      </c>
      <c r="D24" s="138" t="s">
        <v>215</v>
      </c>
      <c r="E24" s="138" t="s">
        <v>211</v>
      </c>
      <c r="F24" s="184"/>
      <c r="G24" s="185"/>
      <c r="H24" s="140">
        <f t="shared" si="0"/>
        <v>0</v>
      </c>
      <c r="I24" s="185"/>
      <c r="J24" s="187"/>
    </row>
    <row r="25" spans="2:10" s="15" customFormat="1" ht="29" x14ac:dyDescent="0.35">
      <c r="B25" s="137">
        <v>20</v>
      </c>
      <c r="C25" s="138" t="s">
        <v>216</v>
      </c>
      <c r="D25" s="138" t="s">
        <v>217</v>
      </c>
      <c r="E25" s="138" t="s">
        <v>172</v>
      </c>
      <c r="F25" s="184"/>
      <c r="G25" s="185"/>
      <c r="H25" s="140">
        <f t="shared" si="0"/>
        <v>0</v>
      </c>
      <c r="I25" s="185"/>
      <c r="J25" s="187"/>
    </row>
    <row r="26" spans="2:10" s="15" customFormat="1" ht="43.5" x14ac:dyDescent="0.35">
      <c r="B26" s="137">
        <v>21</v>
      </c>
      <c r="C26" s="138" t="s">
        <v>218</v>
      </c>
      <c r="D26" s="138" t="s">
        <v>219</v>
      </c>
      <c r="E26" s="138" t="s">
        <v>220</v>
      </c>
      <c r="F26" s="184"/>
      <c r="G26" s="185"/>
      <c r="H26" s="140">
        <f t="shared" si="0"/>
        <v>0</v>
      </c>
      <c r="I26" s="185"/>
      <c r="J26" s="187"/>
    </row>
    <row r="27" spans="2:10" s="15" customFormat="1" ht="43.5" x14ac:dyDescent="0.35">
      <c r="B27" s="137">
        <v>22</v>
      </c>
      <c r="C27" s="138" t="s">
        <v>221</v>
      </c>
      <c r="D27" s="138" t="s">
        <v>222</v>
      </c>
      <c r="E27" s="138" t="s">
        <v>220</v>
      </c>
      <c r="F27" s="184"/>
      <c r="G27" s="185"/>
      <c r="H27" s="140">
        <f t="shared" si="0"/>
        <v>0</v>
      </c>
      <c r="I27" s="185"/>
      <c r="J27" s="187"/>
    </row>
    <row r="28" spans="2:10" s="15" customFormat="1" ht="87" x14ac:dyDescent="0.35">
      <c r="B28" s="137">
        <v>23</v>
      </c>
      <c r="C28" s="138" t="s">
        <v>223</v>
      </c>
      <c r="D28" s="138" t="s">
        <v>224</v>
      </c>
      <c r="E28" s="138" t="s">
        <v>225</v>
      </c>
      <c r="F28" s="184"/>
      <c r="G28" s="185"/>
      <c r="H28" s="140">
        <f t="shared" si="0"/>
        <v>0</v>
      </c>
      <c r="I28" s="185"/>
      <c r="J28" s="187"/>
    </row>
    <row r="29" spans="2:10" s="15" customFormat="1" ht="72.5" x14ac:dyDescent="0.35">
      <c r="B29" s="137">
        <v>24</v>
      </c>
      <c r="C29" s="138" t="s">
        <v>226</v>
      </c>
      <c r="D29" s="138" t="s">
        <v>227</v>
      </c>
      <c r="E29" s="138" t="s">
        <v>159</v>
      </c>
      <c r="F29" s="184"/>
      <c r="G29" s="185"/>
      <c r="H29" s="140">
        <f t="shared" ref="H29:H33" si="1">IF(ISNUMBER(F29*G29),F29*G29,"N/A")</f>
        <v>0</v>
      </c>
      <c r="I29" s="185"/>
      <c r="J29" s="187"/>
    </row>
    <row r="30" spans="2:10" s="15" customFormat="1" ht="43.5" x14ac:dyDescent="0.35">
      <c r="B30" s="137">
        <v>25</v>
      </c>
      <c r="C30" s="138" t="s">
        <v>228</v>
      </c>
      <c r="D30" s="138" t="s">
        <v>229</v>
      </c>
      <c r="E30" s="138" t="s">
        <v>230</v>
      </c>
      <c r="F30" s="184"/>
      <c r="G30" s="185"/>
      <c r="H30" s="140">
        <f t="shared" si="1"/>
        <v>0</v>
      </c>
      <c r="I30" s="185"/>
      <c r="J30" s="187"/>
    </row>
    <row r="31" spans="2:10" s="15" customFormat="1" x14ac:dyDescent="0.35">
      <c r="B31" s="137">
        <v>26</v>
      </c>
      <c r="C31" s="138" t="s">
        <v>231</v>
      </c>
      <c r="D31" s="138" t="s">
        <v>232</v>
      </c>
      <c r="E31" s="138" t="s">
        <v>153</v>
      </c>
      <c r="F31" s="184"/>
      <c r="G31" s="185"/>
      <c r="H31" s="140">
        <f t="shared" si="1"/>
        <v>0</v>
      </c>
      <c r="I31" s="185"/>
      <c r="J31" s="187"/>
    </row>
    <row r="32" spans="2:10" s="15" customFormat="1" ht="72.5" x14ac:dyDescent="0.35">
      <c r="B32" s="137">
        <v>27</v>
      </c>
      <c r="C32" s="138" t="s">
        <v>233</v>
      </c>
      <c r="D32" s="138" t="s">
        <v>234</v>
      </c>
      <c r="E32" s="138" t="s">
        <v>156</v>
      </c>
      <c r="F32" s="184"/>
      <c r="G32" s="185"/>
      <c r="H32" s="140">
        <f t="shared" si="1"/>
        <v>0</v>
      </c>
      <c r="I32" s="185"/>
      <c r="J32" s="187"/>
    </row>
    <row r="33" spans="2:10" s="15" customFormat="1" ht="29" x14ac:dyDescent="0.35">
      <c r="B33" s="137">
        <v>28</v>
      </c>
      <c r="C33" s="138" t="s">
        <v>235</v>
      </c>
      <c r="D33" s="138" t="s">
        <v>236</v>
      </c>
      <c r="E33" s="138" t="s">
        <v>237</v>
      </c>
      <c r="F33" s="184"/>
      <c r="G33" s="185"/>
      <c r="H33" s="140">
        <f t="shared" si="1"/>
        <v>0</v>
      </c>
      <c r="I33" s="185"/>
      <c r="J33" s="187"/>
    </row>
    <row r="34" spans="2:10" s="15" customFormat="1" ht="43.5" x14ac:dyDescent="0.35">
      <c r="B34" s="137">
        <v>29</v>
      </c>
      <c r="C34" s="138" t="s">
        <v>218</v>
      </c>
      <c r="D34" s="138" t="s">
        <v>259</v>
      </c>
      <c r="E34" s="138" t="s">
        <v>220</v>
      </c>
      <c r="F34" s="184"/>
      <c r="G34" s="185"/>
      <c r="H34" s="140">
        <f t="shared" ref="H34" si="2">IF(ISNUMBER(F34*G34),F34*G34,"N/A")</f>
        <v>0</v>
      </c>
      <c r="I34" s="185"/>
      <c r="J34" s="187"/>
    </row>
    <row r="35" spans="2:10" hidden="1" x14ac:dyDescent="0.35">
      <c r="B35" s="331" t="str">
        <f>'Module Summary'!B72</f>
        <v>Subtotal - Core Modules</v>
      </c>
      <c r="C35" s="332"/>
      <c r="D35" s="332"/>
      <c r="E35" s="297"/>
      <c r="F35" s="84">
        <f ca="1">SUM(F6:OFFSET(F35,-1,0))</f>
        <v>0</v>
      </c>
      <c r="G35" s="55" t="s">
        <v>19</v>
      </c>
      <c r="H35" s="55">
        <f ca="1">SUM(H6:OFFSET(H35,-1,0))</f>
        <v>0</v>
      </c>
      <c r="I35" s="55">
        <f ca="1">SUM(I6:OFFSET(I35,-1,0))</f>
        <v>0</v>
      </c>
      <c r="J35" s="25"/>
    </row>
    <row r="36" spans="2:10" hidden="1" x14ac:dyDescent="0.35">
      <c r="B36" s="301" t="str">
        <f>'Module Summary'!B73</f>
        <v>Expanded Modules</v>
      </c>
      <c r="C36" s="287"/>
      <c r="D36" s="287"/>
      <c r="E36" s="287"/>
      <c r="F36" s="287"/>
      <c r="G36" s="287"/>
      <c r="H36" s="287"/>
      <c r="I36" s="287"/>
      <c r="J36" s="302"/>
    </row>
    <row r="37" spans="2:10" s="15" customFormat="1" hidden="1" x14ac:dyDescent="0.35">
      <c r="B37" s="137" t="s">
        <v>19</v>
      </c>
      <c r="C37" s="138" t="s">
        <v>19</v>
      </c>
      <c r="D37" s="138"/>
      <c r="E37" s="138"/>
      <c r="F37" s="139"/>
      <c r="G37" s="140"/>
      <c r="H37" s="140">
        <f t="shared" ref="H37" si="3">IF(ISNUMBER(F37*G37),F37*G37,"N/A")</f>
        <v>0</v>
      </c>
      <c r="I37" s="140"/>
      <c r="J37" s="141"/>
    </row>
    <row r="38" spans="2:10" hidden="1" x14ac:dyDescent="0.35">
      <c r="B38" s="301" t="str">
        <f>'Module Summary'!B75</f>
        <v>Subtotal - Expanded Modules</v>
      </c>
      <c r="C38" s="287"/>
      <c r="D38" s="287"/>
      <c r="E38" s="334"/>
      <c r="F38" s="32">
        <f ca="1">SUM(F37:OFFSET(F38,-1,0))</f>
        <v>0</v>
      </c>
      <c r="G38" s="56" t="s">
        <v>19</v>
      </c>
      <c r="H38" s="56">
        <f ca="1">SUM(H37:OFFSET(H38,-1,0))</f>
        <v>0</v>
      </c>
      <c r="I38" s="56">
        <f ca="1">SUM(I37:OFFSET(I38,-1,0))</f>
        <v>0</v>
      </c>
      <c r="J38" s="27"/>
    </row>
    <row r="39" spans="2:10" ht="15" thickBot="1" x14ac:dyDescent="0.4">
      <c r="B39" s="328" t="str">
        <f>'Module Summary'!B76</f>
        <v>Grand Total</v>
      </c>
      <c r="C39" s="329"/>
      <c r="D39" s="329"/>
      <c r="E39" s="330"/>
      <c r="F39" s="85">
        <f ca="1">SUM(F35,F38)</f>
        <v>0</v>
      </c>
      <c r="G39" s="57" t="s">
        <v>19</v>
      </c>
      <c r="H39" s="57">
        <f ca="1">SUM(H35,H38)</f>
        <v>0</v>
      </c>
      <c r="I39" s="57">
        <f t="shared" ref="I39" ca="1" si="4">SUM(I35,I38)</f>
        <v>0</v>
      </c>
      <c r="J39" s="83"/>
    </row>
    <row r="40" spans="2:10" x14ac:dyDescent="0.35"/>
    <row r="41" spans="2:10" x14ac:dyDescent="0.35"/>
    <row r="42" spans="2:10" x14ac:dyDescent="0.35"/>
    <row r="43" spans="2:10" x14ac:dyDescent="0.35"/>
    <row r="44" spans="2:10" x14ac:dyDescent="0.35"/>
    <row r="45" spans="2:10" x14ac:dyDescent="0.35"/>
    <row r="46" spans="2:10" x14ac:dyDescent="0.35"/>
    <row r="47" spans="2:10" x14ac:dyDescent="0.35"/>
    <row r="48" spans="2:10"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sheetData>
  <sheetProtection password="E125" sheet="1" objects="1" scenarios="1" formatRows="0"/>
  <mergeCells count="8">
    <mergeCell ref="B38:E38"/>
    <mergeCell ref="B39:E39"/>
    <mergeCell ref="B2:J2"/>
    <mergeCell ref="B5:J5"/>
    <mergeCell ref="B36:J36"/>
    <mergeCell ref="B35:E35"/>
    <mergeCell ref="B3:C3"/>
    <mergeCell ref="D3:J3"/>
  </mergeCells>
  <dataValidations count="1">
    <dataValidation type="decimal" operator="greaterThanOrEqual" allowBlank="1" showErrorMessage="1" errorTitle="Invalid Entry" error="Please enter numeric values only and type any text in the comments column." sqref="F37:G37 I37 I6:I34 F6:G34">
      <formula1>0</formula1>
    </dataValidation>
  </dataValidations>
  <printOptions horizontalCentered="1"/>
  <pageMargins left="0.25" right="0.25" top="0.75" bottom="0.25" header="0.3" footer="0.3"/>
  <pageSetup scale="83"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64" id="{9C0C019A-E58C-4191-AC2C-6D8251FD8CE0}">
            <xm:f>'Vendor Checklist'!$D$37='Vendor Checklist'!$AA$1</xm:f>
            <x14:dxf>
              <font>
                <b/>
                <i val="0"/>
                <color theme="0"/>
              </font>
              <fill>
                <patternFill>
                  <bgColor theme="1"/>
                </patternFill>
              </fill>
            </x14:dxf>
          </x14:cfRule>
          <xm:sqref>F37:G37 I37 F6:G34 I6:I34</xm:sqref>
        </x14:conditionalFormatting>
        <x14:conditionalFormatting xmlns:xm="http://schemas.microsoft.com/office/excel/2006/main">
          <x14:cfRule type="expression" priority="468" id="{F9E9CD54-8323-42C6-8D81-367E284D7A25}">
            <xm:f>'Vendor Checklist'!$D$37='Vendor Checklist'!$AA$1</xm:f>
            <x14:dxf>
              <fill>
                <patternFill>
                  <bgColor rgb="FFFFFF00"/>
                </patternFill>
              </fill>
            </x14:dxf>
          </x14:cfRule>
          <xm:sqref>J37 J6:J34</xm:sqref>
        </x14:conditionalFormatting>
        <x14:conditionalFormatting xmlns:xm="http://schemas.microsoft.com/office/excel/2006/main">
          <x14:cfRule type="expression" priority="470" id="{29A130CE-B037-4736-A5B6-02653A1F051E}">
            <xm:f>'Vendor Checklist'!$D$37='Vendor Checklist'!$AA$1</xm:f>
            <x14:dxf>
              <font>
                <color theme="0"/>
              </font>
            </x14:dxf>
          </x14:cfRule>
          <xm:sqref>D3:J3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539B"/>
    <pageSetUpPr fitToPage="1"/>
  </sheetPr>
  <dimension ref="A1:J61"/>
  <sheetViews>
    <sheetView showGridLines="0" workbookViewId="0">
      <pane ySplit="4" topLeftCell="A5" activePane="bottomLeft" state="frozen"/>
      <selection activeCell="C18" sqref="C18:D18"/>
      <selection pane="bottomLeft" activeCell="B6" sqref="B6"/>
    </sheetView>
  </sheetViews>
  <sheetFormatPr defaultColWidth="0" defaultRowHeight="14.5" zeroHeight="1" x14ac:dyDescent="0.35"/>
  <cols>
    <col min="1" max="1" width="3.7265625" style="1" customWidth="1"/>
    <col min="2" max="2" width="25.7265625" style="1" customWidth="1"/>
    <col min="3" max="3" width="8.7265625" style="86" customWidth="1"/>
    <col min="4" max="4" width="32.7265625" style="1" customWidth="1"/>
    <col min="5" max="8" width="12.7265625" style="1" customWidth="1"/>
    <col min="9" max="9" width="41.7265625" style="1" customWidth="1"/>
    <col min="10" max="10" width="3.7265625" style="1" customWidth="1"/>
    <col min="11" max="16384" width="9.1796875" style="1" hidden="1"/>
  </cols>
  <sheetData>
    <row r="1" spans="2:9" ht="15" thickBot="1" x14ac:dyDescent="0.4"/>
    <row r="2" spans="2:9" ht="20.149999999999999" customHeight="1" x14ac:dyDescent="0.35">
      <c r="B2" s="292" t="str">
        <f>'Vendor Checklist'!D6</f>
        <v>Vendor Name</v>
      </c>
      <c r="C2" s="294"/>
      <c r="D2" s="294"/>
      <c r="E2" s="294"/>
      <c r="F2" s="294"/>
      <c r="G2" s="294"/>
      <c r="H2" s="294"/>
      <c r="I2" s="295"/>
    </row>
    <row r="3" spans="2:9" ht="30" customHeight="1" x14ac:dyDescent="0.35">
      <c r="B3" s="335" t="str">
        <f ca="1">MID(CELL("Filename",B2),SEARCH("]",CELL("Filename",B2),1)+1,100)</f>
        <v>Modifications</v>
      </c>
      <c r="C3" s="336"/>
      <c r="D3" s="254" t="str">
        <f ca="1">"Please add the Estimated Hours, Hourly Rate, and On-Going Annual Cost, if applicable, to perform any required/optional " &amp; B3 &amp; ".   The related Module and Spec # should be noted."</f>
        <v>Please add the Estimated Hours, Hourly Rate, and On-Going Annual Cost, if applicable, to perform any required/optional Modifications.   The related Module and Spec # should be noted.</v>
      </c>
      <c r="E3" s="255"/>
      <c r="F3" s="255"/>
      <c r="G3" s="255"/>
      <c r="H3" s="255"/>
      <c r="I3" s="256"/>
    </row>
    <row r="4" spans="2:9" ht="30" customHeight="1" x14ac:dyDescent="0.35">
      <c r="B4" s="4" t="s">
        <v>22</v>
      </c>
      <c r="C4" s="22" t="s">
        <v>23</v>
      </c>
      <c r="D4" s="14" t="s">
        <v>24</v>
      </c>
      <c r="E4" s="12" t="s">
        <v>7</v>
      </c>
      <c r="F4" s="12" t="s">
        <v>6</v>
      </c>
      <c r="G4" s="12" t="s">
        <v>20</v>
      </c>
      <c r="H4" s="12" t="s">
        <v>21</v>
      </c>
      <c r="I4" s="82" t="s">
        <v>11</v>
      </c>
    </row>
    <row r="5" spans="2:9" hidden="1" x14ac:dyDescent="0.35">
      <c r="B5" s="331" t="str">
        <f>'Module Summary'!B5</f>
        <v>Core Modules</v>
      </c>
      <c r="C5" s="332"/>
      <c r="D5" s="332"/>
      <c r="E5" s="332"/>
      <c r="F5" s="332"/>
      <c r="G5" s="332"/>
      <c r="H5" s="332"/>
      <c r="I5" s="333"/>
    </row>
    <row r="6" spans="2:9" s="15" customFormat="1" x14ac:dyDescent="0.35">
      <c r="B6" s="188"/>
      <c r="C6" s="189"/>
      <c r="D6" s="190"/>
      <c r="E6" s="184"/>
      <c r="F6" s="185"/>
      <c r="G6" s="140">
        <f>IF(ISNUMBER(E6*F6),E6*F6,"N/A")</f>
        <v>0</v>
      </c>
      <c r="H6" s="185"/>
      <c r="I6" s="187"/>
    </row>
    <row r="7" spans="2:9" s="15" customFormat="1" x14ac:dyDescent="0.35">
      <c r="B7" s="188"/>
      <c r="C7" s="189"/>
      <c r="D7" s="190"/>
      <c r="E7" s="184"/>
      <c r="F7" s="185"/>
      <c r="G7" s="140">
        <f t="shared" ref="G7:G55" si="0">IF(ISNUMBER(E7*F7),E7*F7,"N/A")</f>
        <v>0</v>
      </c>
      <c r="H7" s="185"/>
      <c r="I7" s="187"/>
    </row>
    <row r="8" spans="2:9" s="15" customFormat="1" x14ac:dyDescent="0.35">
      <c r="B8" s="188"/>
      <c r="C8" s="189"/>
      <c r="D8" s="190"/>
      <c r="E8" s="184"/>
      <c r="F8" s="185"/>
      <c r="G8" s="140">
        <f t="shared" si="0"/>
        <v>0</v>
      </c>
      <c r="H8" s="185"/>
      <c r="I8" s="187"/>
    </row>
    <row r="9" spans="2:9" s="15" customFormat="1" x14ac:dyDescent="0.35">
      <c r="B9" s="188"/>
      <c r="C9" s="189"/>
      <c r="D9" s="190"/>
      <c r="E9" s="184"/>
      <c r="F9" s="185"/>
      <c r="G9" s="140">
        <f t="shared" si="0"/>
        <v>0</v>
      </c>
      <c r="H9" s="185"/>
      <c r="I9" s="187"/>
    </row>
    <row r="10" spans="2:9" s="15" customFormat="1" x14ac:dyDescent="0.35">
      <c r="B10" s="188"/>
      <c r="C10" s="189"/>
      <c r="D10" s="190"/>
      <c r="E10" s="184"/>
      <c r="F10" s="185"/>
      <c r="G10" s="140">
        <f t="shared" si="0"/>
        <v>0</v>
      </c>
      <c r="H10" s="185"/>
      <c r="I10" s="187"/>
    </row>
    <row r="11" spans="2:9" s="15" customFormat="1" x14ac:dyDescent="0.35">
      <c r="B11" s="188"/>
      <c r="C11" s="189"/>
      <c r="D11" s="190"/>
      <c r="E11" s="184"/>
      <c r="F11" s="185"/>
      <c r="G11" s="140">
        <f t="shared" si="0"/>
        <v>0</v>
      </c>
      <c r="H11" s="185"/>
      <c r="I11" s="187"/>
    </row>
    <row r="12" spans="2:9" s="15" customFormat="1" x14ac:dyDescent="0.35">
      <c r="B12" s="188"/>
      <c r="C12" s="189"/>
      <c r="D12" s="190"/>
      <c r="E12" s="184"/>
      <c r="F12" s="185"/>
      <c r="G12" s="140">
        <f t="shared" si="0"/>
        <v>0</v>
      </c>
      <c r="H12" s="185"/>
      <c r="I12" s="187"/>
    </row>
    <row r="13" spans="2:9" s="15" customFormat="1" x14ac:dyDescent="0.35">
      <c r="B13" s="188"/>
      <c r="C13" s="189"/>
      <c r="D13" s="190"/>
      <c r="E13" s="184"/>
      <c r="F13" s="185"/>
      <c r="G13" s="140">
        <f t="shared" si="0"/>
        <v>0</v>
      </c>
      <c r="H13" s="185"/>
      <c r="I13" s="187"/>
    </row>
    <row r="14" spans="2:9" s="15" customFormat="1" x14ac:dyDescent="0.35">
      <c r="B14" s="188"/>
      <c r="C14" s="189"/>
      <c r="D14" s="190"/>
      <c r="E14" s="184"/>
      <c r="F14" s="185"/>
      <c r="G14" s="140">
        <f t="shared" si="0"/>
        <v>0</v>
      </c>
      <c r="H14" s="185"/>
      <c r="I14" s="187"/>
    </row>
    <row r="15" spans="2:9" s="15" customFormat="1" x14ac:dyDescent="0.35">
      <c r="B15" s="188"/>
      <c r="C15" s="189"/>
      <c r="D15" s="190"/>
      <c r="E15" s="184"/>
      <c r="F15" s="185"/>
      <c r="G15" s="140">
        <f t="shared" si="0"/>
        <v>0</v>
      </c>
      <c r="H15" s="185"/>
      <c r="I15" s="187"/>
    </row>
    <row r="16" spans="2:9" s="15" customFormat="1" x14ac:dyDescent="0.35">
      <c r="B16" s="188"/>
      <c r="C16" s="189"/>
      <c r="D16" s="190"/>
      <c r="E16" s="184"/>
      <c r="F16" s="185"/>
      <c r="G16" s="140">
        <f t="shared" si="0"/>
        <v>0</v>
      </c>
      <c r="H16" s="185"/>
      <c r="I16" s="187"/>
    </row>
    <row r="17" spans="2:9" s="15" customFormat="1" x14ac:dyDescent="0.35">
      <c r="B17" s="188"/>
      <c r="C17" s="189"/>
      <c r="D17" s="190"/>
      <c r="E17" s="184"/>
      <c r="F17" s="185"/>
      <c r="G17" s="140">
        <f t="shared" si="0"/>
        <v>0</v>
      </c>
      <c r="H17" s="185"/>
      <c r="I17" s="187"/>
    </row>
    <row r="18" spans="2:9" s="15" customFormat="1" x14ac:dyDescent="0.35">
      <c r="B18" s="188"/>
      <c r="C18" s="189"/>
      <c r="D18" s="190"/>
      <c r="E18" s="184"/>
      <c r="F18" s="185"/>
      <c r="G18" s="140">
        <f t="shared" si="0"/>
        <v>0</v>
      </c>
      <c r="H18" s="185"/>
      <c r="I18" s="187"/>
    </row>
    <row r="19" spans="2:9" s="15" customFormat="1" x14ac:dyDescent="0.35">
      <c r="B19" s="188"/>
      <c r="C19" s="189"/>
      <c r="D19" s="190"/>
      <c r="E19" s="184"/>
      <c r="F19" s="185"/>
      <c r="G19" s="140">
        <f t="shared" si="0"/>
        <v>0</v>
      </c>
      <c r="H19" s="185"/>
      <c r="I19" s="187"/>
    </row>
    <row r="20" spans="2:9" s="15" customFormat="1" x14ac:dyDescent="0.35">
      <c r="B20" s="188"/>
      <c r="C20" s="189"/>
      <c r="D20" s="190"/>
      <c r="E20" s="184"/>
      <c r="F20" s="185"/>
      <c r="G20" s="140">
        <f t="shared" si="0"/>
        <v>0</v>
      </c>
      <c r="H20" s="185"/>
      <c r="I20" s="187"/>
    </row>
    <row r="21" spans="2:9" s="15" customFormat="1" x14ac:dyDescent="0.35">
      <c r="B21" s="188"/>
      <c r="C21" s="189"/>
      <c r="D21" s="190"/>
      <c r="E21" s="184"/>
      <c r="F21" s="185"/>
      <c r="G21" s="140">
        <f t="shared" si="0"/>
        <v>0</v>
      </c>
      <c r="H21" s="185"/>
      <c r="I21" s="187"/>
    </row>
    <row r="22" spans="2:9" s="15" customFormat="1" x14ac:dyDescent="0.35">
      <c r="B22" s="188"/>
      <c r="C22" s="189"/>
      <c r="D22" s="190"/>
      <c r="E22" s="184"/>
      <c r="F22" s="185"/>
      <c r="G22" s="140">
        <f t="shared" si="0"/>
        <v>0</v>
      </c>
      <c r="H22" s="185"/>
      <c r="I22" s="187"/>
    </row>
    <row r="23" spans="2:9" s="15" customFormat="1" x14ac:dyDescent="0.35">
      <c r="B23" s="188"/>
      <c r="C23" s="189"/>
      <c r="D23" s="190"/>
      <c r="E23" s="184"/>
      <c r="F23" s="185"/>
      <c r="G23" s="140">
        <f t="shared" si="0"/>
        <v>0</v>
      </c>
      <c r="H23" s="185"/>
      <c r="I23" s="187"/>
    </row>
    <row r="24" spans="2:9" s="15" customFormat="1" x14ac:dyDescent="0.35">
      <c r="B24" s="188"/>
      <c r="C24" s="189"/>
      <c r="D24" s="190"/>
      <c r="E24" s="184"/>
      <c r="F24" s="185"/>
      <c r="G24" s="140">
        <f t="shared" si="0"/>
        <v>0</v>
      </c>
      <c r="H24" s="185"/>
      <c r="I24" s="187"/>
    </row>
    <row r="25" spans="2:9" s="15" customFormat="1" x14ac:dyDescent="0.35">
      <c r="B25" s="188"/>
      <c r="C25" s="189"/>
      <c r="D25" s="190"/>
      <c r="E25" s="184"/>
      <c r="F25" s="185"/>
      <c r="G25" s="140">
        <f t="shared" si="0"/>
        <v>0</v>
      </c>
      <c r="H25" s="185"/>
      <c r="I25" s="187"/>
    </row>
    <row r="26" spans="2:9" s="15" customFormat="1" x14ac:dyDescent="0.35">
      <c r="B26" s="188"/>
      <c r="C26" s="189"/>
      <c r="D26" s="190"/>
      <c r="E26" s="184"/>
      <c r="F26" s="185"/>
      <c r="G26" s="140">
        <f t="shared" si="0"/>
        <v>0</v>
      </c>
      <c r="H26" s="185"/>
      <c r="I26" s="187"/>
    </row>
    <row r="27" spans="2:9" s="15" customFormat="1" x14ac:dyDescent="0.35">
      <c r="B27" s="188"/>
      <c r="C27" s="189"/>
      <c r="D27" s="190"/>
      <c r="E27" s="184"/>
      <c r="F27" s="185"/>
      <c r="G27" s="140">
        <f t="shared" si="0"/>
        <v>0</v>
      </c>
      <c r="H27" s="185"/>
      <c r="I27" s="187"/>
    </row>
    <row r="28" spans="2:9" s="15" customFormat="1" x14ac:dyDescent="0.35">
      <c r="B28" s="188"/>
      <c r="C28" s="189"/>
      <c r="D28" s="190"/>
      <c r="E28" s="184"/>
      <c r="F28" s="185"/>
      <c r="G28" s="140">
        <f t="shared" si="0"/>
        <v>0</v>
      </c>
      <c r="H28" s="185"/>
      <c r="I28" s="187"/>
    </row>
    <row r="29" spans="2:9" s="15" customFormat="1" x14ac:dyDescent="0.35">
      <c r="B29" s="188"/>
      <c r="C29" s="189"/>
      <c r="D29" s="190"/>
      <c r="E29" s="184"/>
      <c r="F29" s="185"/>
      <c r="G29" s="140">
        <f t="shared" si="0"/>
        <v>0</v>
      </c>
      <c r="H29" s="185"/>
      <c r="I29" s="187"/>
    </row>
    <row r="30" spans="2:9" s="15" customFormat="1" x14ac:dyDescent="0.35">
      <c r="B30" s="188"/>
      <c r="C30" s="189"/>
      <c r="D30" s="190"/>
      <c r="E30" s="184"/>
      <c r="F30" s="185"/>
      <c r="G30" s="140">
        <f t="shared" si="0"/>
        <v>0</v>
      </c>
      <c r="H30" s="185"/>
      <c r="I30" s="187"/>
    </row>
    <row r="31" spans="2:9" s="15" customFormat="1" x14ac:dyDescent="0.35">
      <c r="B31" s="188"/>
      <c r="C31" s="189"/>
      <c r="D31" s="190"/>
      <c r="E31" s="184"/>
      <c r="F31" s="185"/>
      <c r="G31" s="140">
        <f t="shared" si="0"/>
        <v>0</v>
      </c>
      <c r="H31" s="185"/>
      <c r="I31" s="187"/>
    </row>
    <row r="32" spans="2:9" s="15" customFormat="1" x14ac:dyDescent="0.35">
      <c r="B32" s="188"/>
      <c r="C32" s="189"/>
      <c r="D32" s="190"/>
      <c r="E32" s="184"/>
      <c r="F32" s="185"/>
      <c r="G32" s="140">
        <f t="shared" si="0"/>
        <v>0</v>
      </c>
      <c r="H32" s="185"/>
      <c r="I32" s="187"/>
    </row>
    <row r="33" spans="2:9" x14ac:dyDescent="0.35">
      <c r="B33" s="188"/>
      <c r="C33" s="189"/>
      <c r="D33" s="190"/>
      <c r="E33" s="184"/>
      <c r="F33" s="185"/>
      <c r="G33" s="140">
        <f t="shared" si="0"/>
        <v>0</v>
      </c>
      <c r="H33" s="185"/>
      <c r="I33" s="187"/>
    </row>
    <row r="34" spans="2:9" x14ac:dyDescent="0.35">
      <c r="B34" s="188"/>
      <c r="C34" s="189"/>
      <c r="D34" s="190"/>
      <c r="E34" s="184"/>
      <c r="F34" s="185"/>
      <c r="G34" s="140">
        <f t="shared" si="0"/>
        <v>0</v>
      </c>
      <c r="H34" s="185"/>
      <c r="I34" s="187"/>
    </row>
    <row r="35" spans="2:9" x14ac:dyDescent="0.35">
      <c r="B35" s="188"/>
      <c r="C35" s="189"/>
      <c r="D35" s="190"/>
      <c r="E35" s="184"/>
      <c r="F35" s="185"/>
      <c r="G35" s="140">
        <f t="shared" si="0"/>
        <v>0</v>
      </c>
      <c r="H35" s="185"/>
      <c r="I35" s="187"/>
    </row>
    <row r="36" spans="2:9" x14ac:dyDescent="0.35">
      <c r="B36" s="188"/>
      <c r="C36" s="189"/>
      <c r="D36" s="190"/>
      <c r="E36" s="184"/>
      <c r="F36" s="185"/>
      <c r="G36" s="140">
        <f t="shared" si="0"/>
        <v>0</v>
      </c>
      <c r="H36" s="185"/>
      <c r="I36" s="187"/>
    </row>
    <row r="37" spans="2:9" x14ac:dyDescent="0.35">
      <c r="B37" s="188"/>
      <c r="C37" s="189"/>
      <c r="D37" s="190"/>
      <c r="E37" s="184"/>
      <c r="F37" s="185"/>
      <c r="G37" s="140">
        <f t="shared" si="0"/>
        <v>0</v>
      </c>
      <c r="H37" s="185"/>
      <c r="I37" s="187"/>
    </row>
    <row r="38" spans="2:9" x14ac:dyDescent="0.35">
      <c r="B38" s="188"/>
      <c r="C38" s="189"/>
      <c r="D38" s="190"/>
      <c r="E38" s="184"/>
      <c r="F38" s="185"/>
      <c r="G38" s="140">
        <f t="shared" si="0"/>
        <v>0</v>
      </c>
      <c r="H38" s="185"/>
      <c r="I38" s="187"/>
    </row>
    <row r="39" spans="2:9" x14ac:dyDescent="0.35">
      <c r="B39" s="188"/>
      <c r="C39" s="189"/>
      <c r="D39" s="190"/>
      <c r="E39" s="184"/>
      <c r="F39" s="185"/>
      <c r="G39" s="140">
        <f t="shared" si="0"/>
        <v>0</v>
      </c>
      <c r="H39" s="185"/>
      <c r="I39" s="187"/>
    </row>
    <row r="40" spans="2:9" x14ac:dyDescent="0.35">
      <c r="B40" s="188"/>
      <c r="C40" s="189"/>
      <c r="D40" s="190"/>
      <c r="E40" s="184"/>
      <c r="F40" s="185"/>
      <c r="G40" s="140">
        <f t="shared" si="0"/>
        <v>0</v>
      </c>
      <c r="H40" s="185"/>
      <c r="I40" s="187"/>
    </row>
    <row r="41" spans="2:9" x14ac:dyDescent="0.35">
      <c r="B41" s="188"/>
      <c r="C41" s="189"/>
      <c r="D41" s="190"/>
      <c r="E41" s="184"/>
      <c r="F41" s="185"/>
      <c r="G41" s="140">
        <f t="shared" si="0"/>
        <v>0</v>
      </c>
      <c r="H41" s="185"/>
      <c r="I41" s="187"/>
    </row>
    <row r="42" spans="2:9" x14ac:dyDescent="0.35">
      <c r="B42" s="188"/>
      <c r="C42" s="189"/>
      <c r="D42" s="190"/>
      <c r="E42" s="184"/>
      <c r="F42" s="185"/>
      <c r="G42" s="140">
        <f t="shared" si="0"/>
        <v>0</v>
      </c>
      <c r="H42" s="185"/>
      <c r="I42" s="187"/>
    </row>
    <row r="43" spans="2:9" x14ac:dyDescent="0.35">
      <c r="B43" s="188"/>
      <c r="C43" s="189"/>
      <c r="D43" s="190"/>
      <c r="E43" s="184"/>
      <c r="F43" s="185"/>
      <c r="G43" s="140">
        <f t="shared" si="0"/>
        <v>0</v>
      </c>
      <c r="H43" s="185"/>
      <c r="I43" s="187"/>
    </row>
    <row r="44" spans="2:9" x14ac:dyDescent="0.35">
      <c r="B44" s="188"/>
      <c r="C44" s="189"/>
      <c r="D44" s="190"/>
      <c r="E44" s="184"/>
      <c r="F44" s="185"/>
      <c r="G44" s="140">
        <f t="shared" si="0"/>
        <v>0</v>
      </c>
      <c r="H44" s="185"/>
      <c r="I44" s="187"/>
    </row>
    <row r="45" spans="2:9" x14ac:dyDescent="0.35">
      <c r="B45" s="188"/>
      <c r="C45" s="189"/>
      <c r="D45" s="190"/>
      <c r="E45" s="184"/>
      <c r="F45" s="185"/>
      <c r="G45" s="140">
        <f t="shared" si="0"/>
        <v>0</v>
      </c>
      <c r="H45" s="185"/>
      <c r="I45" s="187"/>
    </row>
    <row r="46" spans="2:9" x14ac:dyDescent="0.35">
      <c r="B46" s="188"/>
      <c r="C46" s="189"/>
      <c r="D46" s="190"/>
      <c r="E46" s="184"/>
      <c r="F46" s="185"/>
      <c r="G46" s="140">
        <f t="shared" si="0"/>
        <v>0</v>
      </c>
      <c r="H46" s="185"/>
      <c r="I46" s="187"/>
    </row>
    <row r="47" spans="2:9" x14ac:dyDescent="0.35">
      <c r="B47" s="188"/>
      <c r="C47" s="189"/>
      <c r="D47" s="190"/>
      <c r="E47" s="184"/>
      <c r="F47" s="185"/>
      <c r="G47" s="140">
        <f t="shared" si="0"/>
        <v>0</v>
      </c>
      <c r="H47" s="185"/>
      <c r="I47" s="187"/>
    </row>
    <row r="48" spans="2:9" x14ac:dyDescent="0.35">
      <c r="B48" s="188"/>
      <c r="C48" s="189"/>
      <c r="D48" s="190"/>
      <c r="E48" s="184"/>
      <c r="F48" s="185"/>
      <c r="G48" s="140">
        <f t="shared" si="0"/>
        <v>0</v>
      </c>
      <c r="H48" s="185"/>
      <c r="I48" s="187"/>
    </row>
    <row r="49" spans="2:9" x14ac:dyDescent="0.35">
      <c r="B49" s="188"/>
      <c r="C49" s="189"/>
      <c r="D49" s="190"/>
      <c r="E49" s="184"/>
      <c r="F49" s="185"/>
      <c r="G49" s="140">
        <f t="shared" si="0"/>
        <v>0</v>
      </c>
      <c r="H49" s="185"/>
      <c r="I49" s="187"/>
    </row>
    <row r="50" spans="2:9" x14ac:dyDescent="0.35">
      <c r="B50" s="188"/>
      <c r="C50" s="189"/>
      <c r="D50" s="190"/>
      <c r="E50" s="184"/>
      <c r="F50" s="185"/>
      <c r="G50" s="140">
        <f t="shared" si="0"/>
        <v>0</v>
      </c>
      <c r="H50" s="185"/>
      <c r="I50" s="187"/>
    </row>
    <row r="51" spans="2:9" x14ac:dyDescent="0.35">
      <c r="B51" s="188"/>
      <c r="C51" s="189"/>
      <c r="D51" s="190"/>
      <c r="E51" s="184"/>
      <c r="F51" s="185"/>
      <c r="G51" s="140">
        <f t="shared" si="0"/>
        <v>0</v>
      </c>
      <c r="H51" s="185"/>
      <c r="I51" s="187"/>
    </row>
    <row r="52" spans="2:9" x14ac:dyDescent="0.35">
      <c r="B52" s="188"/>
      <c r="C52" s="189"/>
      <c r="D52" s="190"/>
      <c r="E52" s="184"/>
      <c r="F52" s="185"/>
      <c r="G52" s="140">
        <f t="shared" si="0"/>
        <v>0</v>
      </c>
      <c r="H52" s="185"/>
      <c r="I52" s="187"/>
    </row>
    <row r="53" spans="2:9" x14ac:dyDescent="0.35">
      <c r="B53" s="188"/>
      <c r="C53" s="189"/>
      <c r="D53" s="190"/>
      <c r="E53" s="184"/>
      <c r="F53" s="185"/>
      <c r="G53" s="140">
        <f t="shared" si="0"/>
        <v>0</v>
      </c>
      <c r="H53" s="185"/>
      <c r="I53" s="187"/>
    </row>
    <row r="54" spans="2:9" x14ac:dyDescent="0.35">
      <c r="B54" s="188"/>
      <c r="C54" s="189"/>
      <c r="D54" s="190"/>
      <c r="E54" s="184"/>
      <c r="F54" s="185"/>
      <c r="G54" s="140">
        <f t="shared" si="0"/>
        <v>0</v>
      </c>
      <c r="H54" s="185"/>
      <c r="I54" s="187"/>
    </row>
    <row r="55" spans="2:9" x14ac:dyDescent="0.35">
      <c r="B55" s="188"/>
      <c r="C55" s="189"/>
      <c r="D55" s="190"/>
      <c r="E55" s="184"/>
      <c r="F55" s="185"/>
      <c r="G55" s="140">
        <f t="shared" si="0"/>
        <v>0</v>
      </c>
      <c r="H55" s="185"/>
      <c r="I55" s="187"/>
    </row>
    <row r="56" spans="2:9" hidden="1" x14ac:dyDescent="0.35">
      <c r="B56" s="331" t="str">
        <f>'Module Summary'!B72</f>
        <v>Subtotal - Core Modules</v>
      </c>
      <c r="C56" s="332"/>
      <c r="D56" s="297"/>
      <c r="E56" s="84">
        <f ca="1">SUM(E6:OFFSET(E56,-1,0))</f>
        <v>0</v>
      </c>
      <c r="F56" s="55" t="s">
        <v>19</v>
      </c>
      <c r="G56" s="55">
        <f ca="1">SUM(G6:OFFSET(G56,-1,0))</f>
        <v>0</v>
      </c>
      <c r="H56" s="55">
        <f ca="1">SUM(H6:OFFSET(H56,-1,0))</f>
        <v>0</v>
      </c>
      <c r="I56" s="25"/>
    </row>
    <row r="57" spans="2:9" hidden="1" x14ac:dyDescent="0.35">
      <c r="B57" s="301" t="str">
        <f>'Module Summary'!B73</f>
        <v>Expanded Modules</v>
      </c>
      <c r="C57" s="287"/>
      <c r="D57" s="287"/>
      <c r="E57" s="287"/>
      <c r="F57" s="287"/>
      <c r="G57" s="287"/>
      <c r="H57" s="287"/>
      <c r="I57" s="302"/>
    </row>
    <row r="58" spans="2:9" s="15" customFormat="1" hidden="1" x14ac:dyDescent="0.35">
      <c r="B58" s="142"/>
      <c r="C58" s="143"/>
      <c r="D58" s="138"/>
      <c r="E58" s="139"/>
      <c r="F58" s="140"/>
      <c r="G58" s="140">
        <f>IF(ISNUMBER(E58*F58),E58*F58,"N/A")</f>
        <v>0</v>
      </c>
      <c r="H58" s="140"/>
      <c r="I58" s="141"/>
    </row>
    <row r="59" spans="2:9" hidden="1" x14ac:dyDescent="0.35">
      <c r="B59" s="301" t="str">
        <f>'Module Summary'!B75</f>
        <v>Subtotal - Expanded Modules</v>
      </c>
      <c r="C59" s="287"/>
      <c r="D59" s="334"/>
      <c r="E59" s="32">
        <f ca="1">SUM(E58:OFFSET(E59,-1,0))</f>
        <v>0</v>
      </c>
      <c r="F59" s="56" t="s">
        <v>19</v>
      </c>
      <c r="G59" s="56">
        <f ca="1">SUM(G58:OFFSET(G59,-1,0))</f>
        <v>0</v>
      </c>
      <c r="H59" s="56">
        <f ca="1">SUM(H58:OFFSET(H59,-1,0))</f>
        <v>0</v>
      </c>
      <c r="I59" s="27"/>
    </row>
    <row r="60" spans="2:9" ht="15" thickBot="1" x14ac:dyDescent="0.4">
      <c r="B60" s="328" t="str">
        <f>'Module Summary'!B76</f>
        <v>Grand Total</v>
      </c>
      <c r="C60" s="329"/>
      <c r="D60" s="330"/>
      <c r="E60" s="85">
        <f ca="1">SUM(E56,E59)</f>
        <v>0</v>
      </c>
      <c r="F60" s="57" t="s">
        <v>19</v>
      </c>
      <c r="G60" s="57">
        <f ca="1">SUM(G56,G59)</f>
        <v>0</v>
      </c>
      <c r="H60" s="57">
        <f ca="1">SUM(H56,H59)</f>
        <v>0</v>
      </c>
      <c r="I60" s="83"/>
    </row>
    <row r="61" spans="2:9" x14ac:dyDescent="0.35"/>
  </sheetData>
  <sheetProtection password="E125" sheet="1" objects="1" scenarios="1" formatRows="0"/>
  <mergeCells count="8">
    <mergeCell ref="B57:I57"/>
    <mergeCell ref="B56:D56"/>
    <mergeCell ref="B59:D59"/>
    <mergeCell ref="B60:D60"/>
    <mergeCell ref="B2:I2"/>
    <mergeCell ref="B3:C3"/>
    <mergeCell ref="D3:I3"/>
    <mergeCell ref="B5:I5"/>
  </mergeCells>
  <dataValidations count="1">
    <dataValidation type="decimal" operator="greaterThanOrEqual" allowBlank="1" showErrorMessage="1" errorTitle="Invalid Entry" error="Please enter numeric values only and type any text in the comments column." sqref="E6:F55 E58:F58 H58 H6:H55">
      <formula1>0</formula1>
    </dataValidation>
  </dataValidations>
  <printOptions horizontalCentered="1"/>
  <pageMargins left="0.25" right="0.25" top="0.75" bottom="0.25" header="0.3" footer="0.3"/>
  <pageSetup scale="83"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71" id="{15D969CF-2F38-447F-A4F2-0E728FA72136}">
            <xm:f>'Vendor Checklist'!$D$37='Vendor Checklist'!$AA$1</xm:f>
            <x14:dxf>
              <fill>
                <patternFill>
                  <bgColor rgb="FFFFFF00"/>
                </patternFill>
              </fill>
            </x14:dxf>
          </x14:cfRule>
          <xm:sqref>B6:F55 B58:F58 H6:I55 H58:I58</xm:sqref>
        </x14:conditionalFormatting>
        <x14:conditionalFormatting xmlns:xm="http://schemas.microsoft.com/office/excel/2006/main">
          <x14:cfRule type="expression" priority="475" id="{9E23B7DC-0ECB-4DB6-88A5-82DC6412A21B}">
            <xm:f>'Vendor Checklist'!$D$37='Vendor Checklist'!$AA$1</xm:f>
            <x14:dxf>
              <font>
                <color theme="0"/>
              </font>
            </x14:dxf>
          </x14:cfRule>
          <xm:sqref>D3:I3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539B"/>
    <pageSetUpPr fitToPage="1"/>
  </sheetPr>
  <dimension ref="A1:G57"/>
  <sheetViews>
    <sheetView showGridLines="0" zoomScaleNormal="100" workbookViewId="0">
      <pane ySplit="4" topLeftCell="A5" activePane="bottomLeft" state="frozen"/>
      <selection activeCell="C18" sqref="C18:D18"/>
      <selection pane="bottomLeft" activeCell="B17" sqref="B17"/>
    </sheetView>
  </sheetViews>
  <sheetFormatPr defaultColWidth="0" defaultRowHeight="14.5" zeroHeight="1" x14ac:dyDescent="0.35"/>
  <cols>
    <col min="1" max="1" width="3.7265625" customWidth="1"/>
    <col min="2" max="2" width="41.81640625" customWidth="1"/>
    <col min="3" max="5" width="12.7265625" customWidth="1"/>
    <col min="6" max="6" width="53.7265625" customWidth="1"/>
    <col min="7" max="7" width="3.7265625" customWidth="1"/>
    <col min="8" max="16384" width="9.1796875" hidden="1"/>
  </cols>
  <sheetData>
    <row r="1" spans="2:6" ht="15" thickBot="1" x14ac:dyDescent="0.4"/>
    <row r="2" spans="2:6" s="1" customFormat="1" ht="20.149999999999999" customHeight="1" x14ac:dyDescent="0.35">
      <c r="B2" s="292" t="str">
        <f>'Vendor Checklist'!D6</f>
        <v>Vendor Name</v>
      </c>
      <c r="C2" s="294"/>
      <c r="D2" s="294"/>
      <c r="E2" s="294"/>
      <c r="F2" s="295"/>
    </row>
    <row r="3" spans="2:6" s="1" customFormat="1" ht="30" customHeight="1" x14ac:dyDescent="0.35">
      <c r="B3" s="112" t="str">
        <f ca="1">MID(CELL("Filename",B2),SEARCH("]",CELL("Filename",B2),1)+1,100)</f>
        <v>Other Implementation Services</v>
      </c>
      <c r="C3" s="254" t="str">
        <f ca="1">"Please add any " &amp; B3 &amp; " proposed including the Estimated Hours and Hourly Rate."</f>
        <v>Please add any Other Implementation Services proposed including the Estimated Hours and Hourly Rate.</v>
      </c>
      <c r="D3" s="255"/>
      <c r="E3" s="255"/>
      <c r="F3" s="256"/>
    </row>
    <row r="4" spans="2:6" s="1" customFormat="1" ht="30" customHeight="1" x14ac:dyDescent="0.35">
      <c r="B4" s="11" t="s">
        <v>10</v>
      </c>
      <c r="C4" s="12" t="str">
        <f>'Module Summary'!G4</f>
        <v>Estimated
Hours</v>
      </c>
      <c r="D4" s="12" t="str">
        <f>'Module Summary'!H4</f>
        <v>Hourly
Rate</v>
      </c>
      <c r="E4" s="12" t="str">
        <f>'Module Summary'!I4</f>
        <v>Extended
Cost</v>
      </c>
      <c r="F4" s="21" t="s">
        <v>11</v>
      </c>
    </row>
    <row r="5" spans="2:6" s="1" customFormat="1" ht="15" hidden="1" customHeight="1" x14ac:dyDescent="0.35">
      <c r="B5" s="296" t="str">
        <f>'Module Summary'!B5</f>
        <v>Core Modules</v>
      </c>
      <c r="C5" s="284"/>
      <c r="D5" s="284"/>
      <c r="E5" s="284"/>
      <c r="F5" s="298"/>
    </row>
    <row r="6" spans="2:6" x14ac:dyDescent="0.35">
      <c r="B6" s="191" t="s">
        <v>28</v>
      </c>
      <c r="C6" s="179"/>
      <c r="D6" s="177"/>
      <c r="E6" s="115">
        <f>IF(ISNUMBER(C6*D6),C6*D6,"N/A")</f>
        <v>0</v>
      </c>
      <c r="F6" s="180" t="s">
        <v>9</v>
      </c>
    </row>
    <row r="7" spans="2:6" x14ac:dyDescent="0.35">
      <c r="B7" s="191" t="s">
        <v>73</v>
      </c>
      <c r="C7" s="179"/>
      <c r="D7" s="177"/>
      <c r="E7" s="115">
        <f t="shared" ref="E7:E51" si="0">IF(ISNUMBER(C7*D7),C7*D7,"N/A")</f>
        <v>0</v>
      </c>
      <c r="F7" s="180" t="s">
        <v>9</v>
      </c>
    </row>
    <row r="8" spans="2:6" x14ac:dyDescent="0.35">
      <c r="B8" s="191" t="s">
        <v>71</v>
      </c>
      <c r="C8" s="179"/>
      <c r="D8" s="177"/>
      <c r="E8" s="115">
        <f t="shared" si="0"/>
        <v>0</v>
      </c>
      <c r="F8" s="180" t="s">
        <v>9</v>
      </c>
    </row>
    <row r="9" spans="2:6" x14ac:dyDescent="0.35">
      <c r="B9" s="191" t="s">
        <v>74</v>
      </c>
      <c r="C9" s="179"/>
      <c r="D9" s="177"/>
      <c r="E9" s="115">
        <f t="shared" si="0"/>
        <v>0</v>
      </c>
      <c r="F9" s="180" t="s">
        <v>9</v>
      </c>
    </row>
    <row r="10" spans="2:6" x14ac:dyDescent="0.35">
      <c r="B10" s="191" t="s">
        <v>72</v>
      </c>
      <c r="C10" s="179"/>
      <c r="D10" s="177"/>
      <c r="E10" s="115">
        <f t="shared" si="0"/>
        <v>0</v>
      </c>
      <c r="F10" s="180" t="s">
        <v>9</v>
      </c>
    </row>
    <row r="11" spans="2:6" x14ac:dyDescent="0.35">
      <c r="B11" s="191" t="s">
        <v>75</v>
      </c>
      <c r="C11" s="179"/>
      <c r="D11" s="177"/>
      <c r="E11" s="115">
        <f t="shared" si="0"/>
        <v>0</v>
      </c>
      <c r="F11" s="180" t="s">
        <v>9</v>
      </c>
    </row>
    <row r="12" spans="2:6" x14ac:dyDescent="0.35">
      <c r="B12" s="191" t="s">
        <v>76</v>
      </c>
      <c r="C12" s="179"/>
      <c r="D12" s="177"/>
      <c r="E12" s="115">
        <f t="shared" si="0"/>
        <v>0</v>
      </c>
      <c r="F12" s="180" t="s">
        <v>9</v>
      </c>
    </row>
    <row r="13" spans="2:6" x14ac:dyDescent="0.35">
      <c r="B13" s="191" t="s">
        <v>77</v>
      </c>
      <c r="C13" s="179"/>
      <c r="D13" s="177"/>
      <c r="E13" s="115">
        <f t="shared" si="0"/>
        <v>0</v>
      </c>
      <c r="F13" s="180" t="s">
        <v>9</v>
      </c>
    </row>
    <row r="14" spans="2:6" x14ac:dyDescent="0.35">
      <c r="B14" s="191" t="s">
        <v>78</v>
      </c>
      <c r="C14" s="179"/>
      <c r="D14" s="177"/>
      <c r="E14" s="115">
        <f t="shared" si="0"/>
        <v>0</v>
      </c>
      <c r="F14" s="180" t="s">
        <v>9</v>
      </c>
    </row>
    <row r="15" spans="2:6" x14ac:dyDescent="0.35">
      <c r="B15" s="191" t="s">
        <v>79</v>
      </c>
      <c r="C15" s="179"/>
      <c r="D15" s="177"/>
      <c r="E15" s="115">
        <f t="shared" si="0"/>
        <v>0</v>
      </c>
      <c r="F15" s="180" t="s">
        <v>9</v>
      </c>
    </row>
    <row r="16" spans="2:6" ht="29" x14ac:dyDescent="0.35">
      <c r="B16" s="191" t="s">
        <v>136</v>
      </c>
      <c r="C16" s="179"/>
      <c r="D16" s="177"/>
      <c r="E16" s="115">
        <f t="shared" si="0"/>
        <v>0</v>
      </c>
      <c r="F16" s="180" t="s">
        <v>9</v>
      </c>
    </row>
    <row r="17" spans="2:6" x14ac:dyDescent="0.35">
      <c r="B17" s="191"/>
      <c r="C17" s="179"/>
      <c r="D17" s="177"/>
      <c r="E17" s="115">
        <f t="shared" si="0"/>
        <v>0</v>
      </c>
      <c r="F17" s="180" t="s">
        <v>9</v>
      </c>
    </row>
    <row r="18" spans="2:6" x14ac:dyDescent="0.35">
      <c r="B18" s="191"/>
      <c r="C18" s="179"/>
      <c r="D18" s="177"/>
      <c r="E18" s="115">
        <f t="shared" si="0"/>
        <v>0</v>
      </c>
      <c r="F18" s="180" t="s">
        <v>9</v>
      </c>
    </row>
    <row r="19" spans="2:6" x14ac:dyDescent="0.35">
      <c r="B19" s="191"/>
      <c r="C19" s="179"/>
      <c r="D19" s="177"/>
      <c r="E19" s="115">
        <f t="shared" si="0"/>
        <v>0</v>
      </c>
      <c r="F19" s="180" t="s">
        <v>9</v>
      </c>
    </row>
    <row r="20" spans="2:6" x14ac:dyDescent="0.35">
      <c r="B20" s="191"/>
      <c r="C20" s="179"/>
      <c r="D20" s="177"/>
      <c r="E20" s="115">
        <f t="shared" si="0"/>
        <v>0</v>
      </c>
      <c r="F20" s="180" t="s">
        <v>9</v>
      </c>
    </row>
    <row r="21" spans="2:6" x14ac:dyDescent="0.35">
      <c r="B21" s="191"/>
      <c r="C21" s="179"/>
      <c r="D21" s="177"/>
      <c r="E21" s="115">
        <f t="shared" si="0"/>
        <v>0</v>
      </c>
      <c r="F21" s="180" t="s">
        <v>9</v>
      </c>
    </row>
    <row r="22" spans="2:6" x14ac:dyDescent="0.35">
      <c r="B22" s="191"/>
      <c r="C22" s="179"/>
      <c r="D22" s="177"/>
      <c r="E22" s="115">
        <f t="shared" si="0"/>
        <v>0</v>
      </c>
      <c r="F22" s="180" t="s">
        <v>9</v>
      </c>
    </row>
    <row r="23" spans="2:6" x14ac:dyDescent="0.35">
      <c r="B23" s="191"/>
      <c r="C23" s="179"/>
      <c r="D23" s="177"/>
      <c r="E23" s="115">
        <f t="shared" si="0"/>
        <v>0</v>
      </c>
      <c r="F23" s="180" t="s">
        <v>9</v>
      </c>
    </row>
    <row r="24" spans="2:6" x14ac:dyDescent="0.35">
      <c r="B24" s="191"/>
      <c r="C24" s="179"/>
      <c r="D24" s="177"/>
      <c r="E24" s="115">
        <f t="shared" si="0"/>
        <v>0</v>
      </c>
      <c r="F24" s="180" t="s">
        <v>9</v>
      </c>
    </row>
    <row r="25" spans="2:6" x14ac:dyDescent="0.35">
      <c r="B25" s="191"/>
      <c r="C25" s="179"/>
      <c r="D25" s="177"/>
      <c r="E25" s="115">
        <f t="shared" si="0"/>
        <v>0</v>
      </c>
      <c r="F25" s="180" t="s">
        <v>9</v>
      </c>
    </row>
    <row r="26" spans="2:6" x14ac:dyDescent="0.35">
      <c r="B26" s="191"/>
      <c r="C26" s="179"/>
      <c r="D26" s="177"/>
      <c r="E26" s="115">
        <f t="shared" si="0"/>
        <v>0</v>
      </c>
      <c r="F26" s="180" t="s">
        <v>9</v>
      </c>
    </row>
    <row r="27" spans="2:6" x14ac:dyDescent="0.35">
      <c r="B27" s="191"/>
      <c r="C27" s="179"/>
      <c r="D27" s="177"/>
      <c r="E27" s="115">
        <f t="shared" si="0"/>
        <v>0</v>
      </c>
      <c r="F27" s="180" t="s">
        <v>9</v>
      </c>
    </row>
    <row r="28" spans="2:6" x14ac:dyDescent="0.35">
      <c r="B28" s="191"/>
      <c r="C28" s="179"/>
      <c r="D28" s="177"/>
      <c r="E28" s="115">
        <f t="shared" si="0"/>
        <v>0</v>
      </c>
      <c r="F28" s="180" t="s">
        <v>9</v>
      </c>
    </row>
    <row r="29" spans="2:6" x14ac:dyDescent="0.35">
      <c r="B29" s="191"/>
      <c r="C29" s="179"/>
      <c r="D29" s="177"/>
      <c r="E29" s="115">
        <f t="shared" si="0"/>
        <v>0</v>
      </c>
      <c r="F29" s="180" t="s">
        <v>9</v>
      </c>
    </row>
    <row r="30" spans="2:6" x14ac:dyDescent="0.35">
      <c r="B30" s="191"/>
      <c r="C30" s="179"/>
      <c r="D30" s="177"/>
      <c r="E30" s="115">
        <f t="shared" si="0"/>
        <v>0</v>
      </c>
      <c r="F30" s="180" t="s">
        <v>9</v>
      </c>
    </row>
    <row r="31" spans="2:6" x14ac:dyDescent="0.35">
      <c r="B31" s="191"/>
      <c r="C31" s="179"/>
      <c r="D31" s="177"/>
      <c r="E31" s="115">
        <f t="shared" si="0"/>
        <v>0</v>
      </c>
      <c r="F31" s="180" t="s">
        <v>9</v>
      </c>
    </row>
    <row r="32" spans="2:6" x14ac:dyDescent="0.35">
      <c r="B32" s="191"/>
      <c r="C32" s="179"/>
      <c r="D32" s="177"/>
      <c r="E32" s="115">
        <f t="shared" si="0"/>
        <v>0</v>
      </c>
      <c r="F32" s="180" t="s">
        <v>9</v>
      </c>
    </row>
    <row r="33" spans="2:6" x14ac:dyDescent="0.35">
      <c r="B33" s="191"/>
      <c r="C33" s="179"/>
      <c r="D33" s="177"/>
      <c r="E33" s="115">
        <f t="shared" si="0"/>
        <v>0</v>
      </c>
      <c r="F33" s="180" t="s">
        <v>9</v>
      </c>
    </row>
    <row r="34" spans="2:6" x14ac:dyDescent="0.35">
      <c r="B34" s="191"/>
      <c r="C34" s="179"/>
      <c r="D34" s="177"/>
      <c r="E34" s="115">
        <f t="shared" si="0"/>
        <v>0</v>
      </c>
      <c r="F34" s="180" t="s">
        <v>9</v>
      </c>
    </row>
    <row r="35" spans="2:6" x14ac:dyDescent="0.35">
      <c r="B35" s="191"/>
      <c r="C35" s="179"/>
      <c r="D35" s="177"/>
      <c r="E35" s="115">
        <f t="shared" si="0"/>
        <v>0</v>
      </c>
      <c r="F35" s="180" t="s">
        <v>9</v>
      </c>
    </row>
    <row r="36" spans="2:6" x14ac:dyDescent="0.35">
      <c r="B36" s="191"/>
      <c r="C36" s="179"/>
      <c r="D36" s="177"/>
      <c r="E36" s="115">
        <f t="shared" si="0"/>
        <v>0</v>
      </c>
      <c r="F36" s="180" t="s">
        <v>9</v>
      </c>
    </row>
    <row r="37" spans="2:6" x14ac:dyDescent="0.35">
      <c r="B37" s="191"/>
      <c r="C37" s="179"/>
      <c r="D37" s="177"/>
      <c r="E37" s="115">
        <f t="shared" si="0"/>
        <v>0</v>
      </c>
      <c r="F37" s="180" t="s">
        <v>9</v>
      </c>
    </row>
    <row r="38" spans="2:6" x14ac:dyDescent="0.35">
      <c r="B38" s="191"/>
      <c r="C38" s="179"/>
      <c r="D38" s="177"/>
      <c r="E38" s="115">
        <f t="shared" si="0"/>
        <v>0</v>
      </c>
      <c r="F38" s="180" t="s">
        <v>9</v>
      </c>
    </row>
    <row r="39" spans="2:6" x14ac:dyDescent="0.35">
      <c r="B39" s="191"/>
      <c r="C39" s="179"/>
      <c r="D39" s="177"/>
      <c r="E39" s="115">
        <f t="shared" si="0"/>
        <v>0</v>
      </c>
      <c r="F39" s="180" t="s">
        <v>9</v>
      </c>
    </row>
    <row r="40" spans="2:6" x14ac:dyDescent="0.35">
      <c r="B40" s="191"/>
      <c r="C40" s="179"/>
      <c r="D40" s="177"/>
      <c r="E40" s="115">
        <f t="shared" si="0"/>
        <v>0</v>
      </c>
      <c r="F40" s="180" t="s">
        <v>9</v>
      </c>
    </row>
    <row r="41" spans="2:6" x14ac:dyDescent="0.35">
      <c r="B41" s="191"/>
      <c r="C41" s="179"/>
      <c r="D41" s="177"/>
      <c r="E41" s="115">
        <f t="shared" si="0"/>
        <v>0</v>
      </c>
      <c r="F41" s="180" t="s">
        <v>9</v>
      </c>
    </row>
    <row r="42" spans="2:6" x14ac:dyDescent="0.35">
      <c r="B42" s="191"/>
      <c r="C42" s="179"/>
      <c r="D42" s="177"/>
      <c r="E42" s="115">
        <f t="shared" si="0"/>
        <v>0</v>
      </c>
      <c r="F42" s="180" t="s">
        <v>9</v>
      </c>
    </row>
    <row r="43" spans="2:6" x14ac:dyDescent="0.35">
      <c r="B43" s="191"/>
      <c r="C43" s="179"/>
      <c r="D43" s="177"/>
      <c r="E43" s="115">
        <f t="shared" si="0"/>
        <v>0</v>
      </c>
      <c r="F43" s="180" t="s">
        <v>9</v>
      </c>
    </row>
    <row r="44" spans="2:6" x14ac:dyDescent="0.35">
      <c r="B44" s="191"/>
      <c r="C44" s="179"/>
      <c r="D44" s="177"/>
      <c r="E44" s="115">
        <f t="shared" si="0"/>
        <v>0</v>
      </c>
      <c r="F44" s="180" t="s">
        <v>9</v>
      </c>
    </row>
    <row r="45" spans="2:6" x14ac:dyDescent="0.35">
      <c r="B45" s="191"/>
      <c r="C45" s="179"/>
      <c r="D45" s="177"/>
      <c r="E45" s="115">
        <f t="shared" si="0"/>
        <v>0</v>
      </c>
      <c r="F45" s="180" t="s">
        <v>9</v>
      </c>
    </row>
    <row r="46" spans="2:6" x14ac:dyDescent="0.35">
      <c r="B46" s="191"/>
      <c r="C46" s="179"/>
      <c r="D46" s="177"/>
      <c r="E46" s="115">
        <f t="shared" si="0"/>
        <v>0</v>
      </c>
      <c r="F46" s="180" t="s">
        <v>9</v>
      </c>
    </row>
    <row r="47" spans="2:6" x14ac:dyDescent="0.35">
      <c r="B47" s="191"/>
      <c r="C47" s="179"/>
      <c r="D47" s="177"/>
      <c r="E47" s="115">
        <f t="shared" si="0"/>
        <v>0</v>
      </c>
      <c r="F47" s="180" t="s">
        <v>9</v>
      </c>
    </row>
    <row r="48" spans="2:6" x14ac:dyDescent="0.35">
      <c r="B48" s="191"/>
      <c r="C48" s="179"/>
      <c r="D48" s="177"/>
      <c r="E48" s="115">
        <f t="shared" si="0"/>
        <v>0</v>
      </c>
      <c r="F48" s="180" t="s">
        <v>9</v>
      </c>
    </row>
    <row r="49" spans="2:6" x14ac:dyDescent="0.35">
      <c r="B49" s="191"/>
      <c r="C49" s="179"/>
      <c r="D49" s="177"/>
      <c r="E49" s="115">
        <f t="shared" si="0"/>
        <v>0</v>
      </c>
      <c r="F49" s="180" t="s">
        <v>9</v>
      </c>
    </row>
    <row r="50" spans="2:6" x14ac:dyDescent="0.35">
      <c r="B50" s="191"/>
      <c r="C50" s="179"/>
      <c r="D50" s="177"/>
      <c r="E50" s="115">
        <f t="shared" si="0"/>
        <v>0</v>
      </c>
      <c r="F50" s="180" t="s">
        <v>9</v>
      </c>
    </row>
    <row r="51" spans="2:6" x14ac:dyDescent="0.35">
      <c r="B51" s="191"/>
      <c r="C51" s="179"/>
      <c r="D51" s="177"/>
      <c r="E51" s="115">
        <f t="shared" si="0"/>
        <v>0</v>
      </c>
      <c r="F51" s="180" t="s">
        <v>9</v>
      </c>
    </row>
    <row r="52" spans="2:6" hidden="1" x14ac:dyDescent="0.35">
      <c r="B52" s="24" t="str">
        <f>'Module Summary'!B72</f>
        <v>Subtotal - Core Modules</v>
      </c>
      <c r="C52" s="35">
        <f ca="1">SUM(C6:OFFSET(C52,-1,0))</f>
        <v>0</v>
      </c>
      <c r="D52" s="2" t="s">
        <v>19</v>
      </c>
      <c r="E52" s="58">
        <f ca="1">SUM(E6:OFFSET(E52,-1,0))</f>
        <v>0</v>
      </c>
      <c r="F52" s="87"/>
    </row>
    <row r="53" spans="2:6" hidden="1" x14ac:dyDescent="0.35">
      <c r="B53" s="301" t="str">
        <f>'Module Summary'!B73</f>
        <v>Expanded Modules</v>
      </c>
      <c r="C53" s="287"/>
      <c r="D53" s="287"/>
      <c r="E53" s="287"/>
      <c r="F53" s="302"/>
    </row>
    <row r="54" spans="2:6" hidden="1" x14ac:dyDescent="0.35">
      <c r="B54" s="144"/>
      <c r="C54" s="130"/>
      <c r="D54" s="115"/>
      <c r="E54" s="115">
        <f>IF(ISNUMBER(C54*D54),C54*D54,"N/A")</f>
        <v>0</v>
      </c>
      <c r="F54" s="131" t="s">
        <v>9</v>
      </c>
    </row>
    <row r="55" spans="2:6" hidden="1" x14ac:dyDescent="0.35">
      <c r="B55" s="23" t="str">
        <f>'Module Summary'!B75</f>
        <v>Subtotal - Expanded Modules</v>
      </c>
      <c r="C55" s="53">
        <f ca="1">SUM(C54:OFFSET(C55,-1,0))</f>
        <v>0</v>
      </c>
      <c r="D55" s="59" t="s">
        <v>19</v>
      </c>
      <c r="E55" s="59">
        <f ca="1">SUM(E54:OFFSET(E55,-1,0))</f>
        <v>0</v>
      </c>
      <c r="F55" s="88"/>
    </row>
    <row r="56" spans="2:6" s="1" customFormat="1" ht="15" thickBot="1" x14ac:dyDescent="0.4">
      <c r="B56" s="3" t="str">
        <f>'Module Summary'!B76</f>
        <v>Grand Total</v>
      </c>
      <c r="C56" s="85">
        <f ca="1">SUM(C52,C55)</f>
        <v>0</v>
      </c>
      <c r="D56" s="57" t="s">
        <v>19</v>
      </c>
      <c r="E56" s="57">
        <f ca="1">SUM(E52,E55)</f>
        <v>0</v>
      </c>
      <c r="F56" s="89"/>
    </row>
    <row r="57" spans="2:6" x14ac:dyDescent="0.35"/>
  </sheetData>
  <sheetProtection password="E125" sheet="1" objects="1" scenarios="1" formatRows="0"/>
  <mergeCells count="4">
    <mergeCell ref="B2:F2"/>
    <mergeCell ref="B5:F5"/>
    <mergeCell ref="C3:F3"/>
    <mergeCell ref="B53:F53"/>
  </mergeCells>
  <dataValidations count="1">
    <dataValidation type="decimal" operator="greaterThanOrEqual" allowBlank="1" showErrorMessage="1" errorTitle="Invalid Entry" error="Please enter numeric values only and type any text in the comments column." sqref="C6:D51 C54:D54">
      <formula1>0</formula1>
    </dataValidation>
  </dataValidations>
  <printOptions horizontalCentered="1"/>
  <pageMargins left="0.25" right="0.25" top="0.75" bottom="0.25" header="0.3" footer="0.3"/>
  <pageSetup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76" id="{1FB2D073-0A0B-4917-ACD6-6FB6CA46DC9E}">
            <xm:f>'Vendor Checklist'!$D$37='Vendor Checklist'!$AA$1</xm:f>
            <x14:dxf>
              <fill>
                <patternFill>
                  <bgColor rgb="FFFFFF00"/>
                </patternFill>
              </fill>
            </x14:dxf>
          </x14:cfRule>
          <xm:sqref>F6:F51 B6:D51 F54 B54:D54</xm:sqref>
        </x14:conditionalFormatting>
        <x14:conditionalFormatting xmlns:xm="http://schemas.microsoft.com/office/excel/2006/main">
          <x14:cfRule type="expression" priority="480" id="{81DA9699-17B3-4DE4-BA82-867645C2944C}">
            <xm:f>'Vendor Checklist'!$D$37='Vendor Checklist'!$AA$1</xm:f>
            <x14:dxf>
              <font>
                <color theme="0"/>
              </font>
            </x14:dxf>
          </x14:cfRule>
          <xm:sqref>C3:F3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539B"/>
    <pageSetUpPr fitToPage="1"/>
  </sheetPr>
  <dimension ref="A1:F34"/>
  <sheetViews>
    <sheetView showGridLines="0" zoomScale="120" zoomScaleNormal="120" workbookViewId="0">
      <pane ySplit="4" topLeftCell="A6" activePane="bottomLeft" state="frozen"/>
      <selection activeCell="C18" sqref="C18:D18"/>
      <selection pane="bottomLeft" activeCell="E6" sqref="E6"/>
    </sheetView>
  </sheetViews>
  <sheetFormatPr defaultColWidth="0" defaultRowHeight="14.5" zeroHeight="1" x14ac:dyDescent="0.35"/>
  <cols>
    <col min="1" max="1" width="3.7265625" style="1" customWidth="1"/>
    <col min="2" max="2" width="40.7265625" style="1" customWidth="1"/>
    <col min="3" max="4" width="13.7265625" style="1" customWidth="1"/>
    <col min="5" max="5" width="65.7265625" style="1" customWidth="1"/>
    <col min="6" max="6" width="3.7265625" style="1" customWidth="1"/>
    <col min="7" max="16384" width="9.1796875" style="1" hidden="1"/>
  </cols>
  <sheetData>
    <row r="1" spans="2:5" ht="15" thickBot="1" x14ac:dyDescent="0.4"/>
    <row r="2" spans="2:5" ht="20.149999999999999" customHeight="1" x14ac:dyDescent="0.35">
      <c r="B2" s="241" t="str">
        <f>'Vendor Checklist'!D6</f>
        <v>Vendor Name</v>
      </c>
      <c r="C2" s="242"/>
      <c r="D2" s="242"/>
      <c r="E2" s="243"/>
    </row>
    <row r="3" spans="2:5" ht="30" customHeight="1" x14ac:dyDescent="0.35">
      <c r="B3" s="109" t="str">
        <f ca="1">MID(CELL("Filename",B2),SEARCH("]",CELL("Filename",B2),1)+1,100)</f>
        <v>Proposal Summary</v>
      </c>
      <c r="C3" s="254" t="str">
        <f ca="1">"No data entry is required in the " &amp; B3 &amp;".  Comments are optional for each Cost Category."</f>
        <v>No data entry is required in the Proposal Summary.  Comments are optional for each Cost Category.</v>
      </c>
      <c r="D3" s="255"/>
      <c r="E3" s="256"/>
    </row>
    <row r="4" spans="2:5" ht="30" customHeight="1" x14ac:dyDescent="0.35">
      <c r="B4" s="11" t="s">
        <v>10</v>
      </c>
      <c r="C4" s="12" t="s">
        <v>20</v>
      </c>
      <c r="D4" s="12" t="s">
        <v>21</v>
      </c>
      <c r="E4" s="21" t="s">
        <v>11</v>
      </c>
    </row>
    <row r="5" spans="2:5" hidden="1" x14ac:dyDescent="0.35">
      <c r="B5" s="235" t="s">
        <v>16</v>
      </c>
      <c r="C5" s="236"/>
      <c r="D5" s="236"/>
      <c r="E5" s="237"/>
    </row>
    <row r="6" spans="2:5" x14ac:dyDescent="0.35">
      <c r="B6" s="114" t="str">
        <f ca="1">'Application Software'!$B$3</f>
        <v>Application Software</v>
      </c>
      <c r="C6" s="115">
        <f ca="1">'Application Software'!$C$72</f>
        <v>0</v>
      </c>
      <c r="D6" s="115">
        <f ca="1">'Application Software'!$D$72</f>
        <v>0</v>
      </c>
      <c r="E6" s="174"/>
    </row>
    <row r="7" spans="2:5" x14ac:dyDescent="0.35">
      <c r="B7" s="114" t="str">
        <f ca="1">'Other Software'!$B$3</f>
        <v>Other Software</v>
      </c>
      <c r="C7" s="115">
        <f ca="1">'Other Software'!$E$56</f>
        <v>0</v>
      </c>
      <c r="D7" s="115">
        <f ca="1">'Other Software'!$F$56</f>
        <v>0</v>
      </c>
      <c r="E7" s="174"/>
    </row>
    <row r="8" spans="2:5" x14ac:dyDescent="0.35">
      <c r="B8" s="114" t="str">
        <f ca="1">Hardware!B3:G3</f>
        <v>Hardware</v>
      </c>
      <c r="C8" s="115">
        <f ca="1">Hardware!E56</f>
        <v>0</v>
      </c>
      <c r="D8" s="115">
        <f ca="1">Hardware!F56</f>
        <v>0</v>
      </c>
      <c r="E8" s="174"/>
    </row>
    <row r="9" spans="2:5" x14ac:dyDescent="0.35">
      <c r="B9" s="114" t="str">
        <f ca="1">'Implementation Services'!$B$3</f>
        <v>Implementation Services</v>
      </c>
      <c r="C9" s="115">
        <f ca="1">'Implementation Services'!$E$72</f>
        <v>0</v>
      </c>
      <c r="D9" s="115" t="s">
        <v>19</v>
      </c>
      <c r="E9" s="174"/>
    </row>
    <row r="10" spans="2:5" x14ac:dyDescent="0.35">
      <c r="B10" s="114" t="str">
        <f ca="1">'Train-the-Trainer Training'!$B$3</f>
        <v>Train-the-Trainer Training</v>
      </c>
      <c r="C10" s="115">
        <f ca="1">'Train-the-Trainer Training'!$E$72</f>
        <v>0</v>
      </c>
      <c r="D10" s="115" t="s">
        <v>19</v>
      </c>
      <c r="E10" s="174"/>
    </row>
    <row r="11" spans="2:5" x14ac:dyDescent="0.35">
      <c r="B11" s="114" t="str">
        <f ca="1">'Data Conversion Services'!$B$3</f>
        <v>Data Conversion Services</v>
      </c>
      <c r="C11" s="115">
        <f ca="1">'Data Conversion Services'!H40</f>
        <v>0</v>
      </c>
      <c r="D11" s="115" t="s">
        <v>19</v>
      </c>
      <c r="E11" s="174"/>
    </row>
    <row r="12" spans="2:5" x14ac:dyDescent="0.35">
      <c r="B12" s="114" t="str">
        <f ca="1">Interfaces!$B$3</f>
        <v>Interfaces</v>
      </c>
      <c r="C12" s="115">
        <f ca="1">Interfaces!$H$35</f>
        <v>0</v>
      </c>
      <c r="D12" s="115">
        <f ca="1">Interfaces!$I$35</f>
        <v>0</v>
      </c>
      <c r="E12" s="174"/>
    </row>
    <row r="13" spans="2:5" x14ac:dyDescent="0.35">
      <c r="B13" s="114" t="str">
        <f ca="1">Modifications!$B$3</f>
        <v>Modifications</v>
      </c>
      <c r="C13" s="115">
        <f ca="1">Modifications!$G$56</f>
        <v>0</v>
      </c>
      <c r="D13" s="115">
        <f ca="1">Modifications!$H$56</f>
        <v>0</v>
      </c>
      <c r="E13" s="174"/>
    </row>
    <row r="14" spans="2:5" x14ac:dyDescent="0.35">
      <c r="B14" s="114" t="str">
        <f ca="1">'Other Implementation Services'!B3:F3</f>
        <v>Other Implementation Services</v>
      </c>
      <c r="C14" s="115">
        <f ca="1">'Other Implementation Services'!E52</f>
        <v>0</v>
      </c>
      <c r="D14" s="115" t="s">
        <v>19</v>
      </c>
      <c r="E14" s="174"/>
    </row>
    <row r="15" spans="2:5" x14ac:dyDescent="0.35">
      <c r="B15" s="114" t="str">
        <f>'Vendor Checklist'!$B$30</f>
        <v>Travel &amp; Lodging Costs</v>
      </c>
      <c r="C15" s="115">
        <f>'Vendor Checklist'!$D$30</f>
        <v>0</v>
      </c>
      <c r="D15" s="115" t="s">
        <v>19</v>
      </c>
      <c r="E15" s="174"/>
    </row>
    <row r="16" spans="2:5" x14ac:dyDescent="0.35">
      <c r="B16" s="114" t="s">
        <v>238</v>
      </c>
      <c r="C16" s="115">
        <f>'Vendor Checklist'!D31</f>
        <v>0</v>
      </c>
      <c r="D16" s="115">
        <f>'Vendor Checklist'!D32</f>
        <v>0</v>
      </c>
      <c r="E16" s="174"/>
    </row>
    <row r="17" spans="2:5" x14ac:dyDescent="0.35">
      <c r="B17" s="117" t="str">
        <f>'Vendor Checklist'!$B$33</f>
        <v>Discount (if applicable)</v>
      </c>
      <c r="C17" s="118">
        <f>ABS('Vendor Checklist'!D33)*(-1)</f>
        <v>0</v>
      </c>
      <c r="D17" s="118" t="s">
        <v>19</v>
      </c>
      <c r="E17" s="174"/>
    </row>
    <row r="18" spans="2:5" hidden="1" x14ac:dyDescent="0.35">
      <c r="B18" s="19" t="str">
        <f>"Subtotal - " &amp; B5</f>
        <v>Subtotal - Core Components</v>
      </c>
      <c r="C18" s="55">
        <f ca="1">SUM(OFFSET(C5,1,0):OFFSET(C18,-1,0))</f>
        <v>0</v>
      </c>
      <c r="D18" s="55">
        <f ca="1">SUM(OFFSET(D5,1,0):OFFSET(D18,-1,0))</f>
        <v>0</v>
      </c>
      <c r="E18" s="16"/>
    </row>
    <row r="19" spans="2:5" hidden="1" x14ac:dyDescent="0.35">
      <c r="B19" s="238" t="s">
        <v>17</v>
      </c>
      <c r="C19" s="239"/>
      <c r="D19" s="239"/>
      <c r="E19" s="240"/>
    </row>
    <row r="20" spans="2:5" hidden="1" x14ac:dyDescent="0.35">
      <c r="B20" s="114" t="s">
        <v>19</v>
      </c>
      <c r="C20" s="115"/>
      <c r="D20" s="115"/>
      <c r="E20" s="116"/>
    </row>
    <row r="21" spans="2:5" hidden="1" x14ac:dyDescent="0.35">
      <c r="B21" s="20" t="str">
        <f>"Subtotal - " &amp; B19</f>
        <v>Subtotal - Expanded Components</v>
      </c>
      <c r="C21" s="56">
        <f ca="1">SUM(OFFSET(C19,1,0):OFFSET(C21,-1,0))</f>
        <v>0</v>
      </c>
      <c r="D21" s="56">
        <f ca="1">SUM(OFFSET(D19,1,0):OFFSET(D21,-1,0))</f>
        <v>0</v>
      </c>
      <c r="E21" s="17"/>
    </row>
    <row r="22" spans="2:5" ht="15" thickBot="1" x14ac:dyDescent="0.4">
      <c r="B22" s="3" t="s">
        <v>18</v>
      </c>
      <c r="C22" s="57">
        <f ca="1">SUM(C18,C21)</f>
        <v>0</v>
      </c>
      <c r="D22" s="57">
        <f ca="1">SUM(D18,D21)</f>
        <v>0</v>
      </c>
      <c r="E22" s="18"/>
    </row>
    <row r="23" spans="2:5" ht="15" thickBot="1" x14ac:dyDescent="0.4"/>
    <row r="24" spans="2:5" x14ac:dyDescent="0.35">
      <c r="B24" s="248" t="s">
        <v>42</v>
      </c>
      <c r="C24" s="249"/>
      <c r="D24" s="249"/>
      <c r="E24" s="250"/>
    </row>
    <row r="25" spans="2:5" ht="29" x14ac:dyDescent="0.35">
      <c r="B25" s="101" t="s">
        <v>10</v>
      </c>
      <c r="C25" s="100" t="s">
        <v>20</v>
      </c>
      <c r="D25" s="100" t="s">
        <v>21</v>
      </c>
      <c r="E25" s="102" t="s">
        <v>11</v>
      </c>
    </row>
    <row r="26" spans="2:5" hidden="1" x14ac:dyDescent="0.35">
      <c r="B26" s="244" t="s">
        <v>16</v>
      </c>
      <c r="C26" s="236"/>
      <c r="D26" s="236"/>
      <c r="E26" s="245"/>
    </row>
    <row r="27" spans="2:5" x14ac:dyDescent="0.35">
      <c r="B27" s="119" t="str">
        <f ca="1">'Optional End-User Training'!B3:F3</f>
        <v>Optional End-User Training</v>
      </c>
      <c r="C27" s="115">
        <f ca="1">'Optional End-User Training'!E72</f>
        <v>0</v>
      </c>
      <c r="D27" s="115" t="s">
        <v>19</v>
      </c>
      <c r="E27" s="175"/>
    </row>
    <row r="28" spans="2:5" hidden="1" x14ac:dyDescent="0.35">
      <c r="B28" s="251"/>
      <c r="C28" s="252"/>
      <c r="D28" s="252"/>
      <c r="E28" s="253"/>
    </row>
    <row r="29" spans="2:5" hidden="1" x14ac:dyDescent="0.35">
      <c r="B29" s="246" t="s">
        <v>17</v>
      </c>
      <c r="C29" s="239"/>
      <c r="D29" s="239"/>
      <c r="E29" s="247"/>
    </row>
    <row r="30" spans="2:5" hidden="1" x14ac:dyDescent="0.35">
      <c r="B30" s="119" t="s">
        <v>19</v>
      </c>
      <c r="C30" s="115"/>
      <c r="D30" s="115"/>
      <c r="E30" s="120"/>
    </row>
    <row r="31" spans="2:5" ht="15" hidden="1" thickBot="1" x14ac:dyDescent="0.4">
      <c r="B31" s="232"/>
      <c r="C31" s="233"/>
      <c r="D31" s="233"/>
      <c r="E31" s="234"/>
    </row>
    <row r="32" spans="2:5" ht="15" thickBot="1" x14ac:dyDescent="0.4">
      <c r="B32" s="167"/>
      <c r="C32" s="168"/>
      <c r="D32" s="168"/>
      <c r="E32" s="169"/>
    </row>
    <row r="33" x14ac:dyDescent="0.35"/>
    <row r="34" x14ac:dyDescent="0.35"/>
  </sheetData>
  <sheetProtection algorithmName="SHA-512" hashValue="9XUEr30s2GcJG5aMRv6jvW8ZU5G04st7AdVejVyuq2PmslBFMfTSRQ2b1FPJfmC1tsTSXfFHPDT8mpZuXov5qg==" saltValue="ZuqNF5/FGNyTcxLKPIAngA==" spinCount="100000" sheet="1" objects="1" scenarios="1" formatRows="0"/>
  <mergeCells count="9">
    <mergeCell ref="B31:E31"/>
    <mergeCell ref="B5:E5"/>
    <mergeCell ref="B19:E19"/>
    <mergeCell ref="B2:E2"/>
    <mergeCell ref="B26:E26"/>
    <mergeCell ref="B29:E29"/>
    <mergeCell ref="B24:E24"/>
    <mergeCell ref="B28:E28"/>
    <mergeCell ref="C3:E3"/>
  </mergeCells>
  <conditionalFormatting sqref="C3">
    <cfRule type="expression" dxfId="34" priority="248">
      <formula>#REF!=#REF!</formula>
    </cfRule>
  </conditionalFormatting>
  <printOptions horizontalCentered="1"/>
  <pageMargins left="0.25" right="0.25" top="0.75" bottom="0.25" header="0.3" footer="0.3"/>
  <pageSetup scale="99"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21" id="{2E2AADF1-F82A-4975-982C-280275FC0D4F}">
            <xm:f>'Vendor Checklist'!$D$37='Vendor Checklist'!$AA$1</xm:f>
            <x14:dxf>
              <font>
                <b val="0"/>
                <i val="0"/>
                <color auto="1"/>
              </font>
              <fill>
                <patternFill>
                  <bgColor rgb="FFFFFF00"/>
                </patternFill>
              </fill>
            </x14:dxf>
          </x14:cfRule>
          <xm:sqref>E20 E27 E30 E6:E17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539B"/>
    <pageSetUpPr fitToPage="1"/>
  </sheetPr>
  <dimension ref="A1:Q113"/>
  <sheetViews>
    <sheetView showGridLines="0" zoomScaleNormal="100" workbookViewId="0">
      <pane ySplit="4" topLeftCell="A5" activePane="bottomLeft" state="frozen"/>
      <selection activeCell="C18" sqref="C18:D18"/>
      <selection pane="bottomLeft" activeCell="K17" sqref="K17"/>
    </sheetView>
  </sheetViews>
  <sheetFormatPr defaultColWidth="0" defaultRowHeight="14.5" zeroHeight="1" x14ac:dyDescent="0.35"/>
  <cols>
    <col min="1" max="1" width="3.7265625" customWidth="1"/>
    <col min="2" max="2" width="41.81640625" customWidth="1"/>
    <col min="3" max="3" width="1.7265625" customWidth="1"/>
    <col min="4" max="5" width="12.7265625" customWidth="1"/>
    <col min="6" max="6" width="1.7265625" customWidth="1"/>
    <col min="7" max="9" width="12.7265625" customWidth="1"/>
    <col min="10" max="10" width="1.7265625" customWidth="1"/>
    <col min="11" max="13" width="12.7265625" customWidth="1"/>
    <col min="14" max="14" width="1.7265625" customWidth="1"/>
    <col min="15" max="16" width="12.7265625" customWidth="1"/>
    <col min="17" max="17" width="3.7265625" customWidth="1"/>
    <col min="18" max="16384" width="9.1796875" hidden="1"/>
  </cols>
  <sheetData>
    <row r="1" spans="2:16" ht="15" thickBot="1" x14ac:dyDescent="0.4"/>
    <row r="2" spans="2:16" s="1" customFormat="1" ht="20.149999999999999" customHeight="1" x14ac:dyDescent="0.35">
      <c r="B2" s="241" t="str">
        <f>'Vendor Checklist'!D6</f>
        <v>Vendor Name</v>
      </c>
      <c r="C2" s="242"/>
      <c r="D2" s="242"/>
      <c r="E2" s="242"/>
      <c r="F2" s="242"/>
      <c r="G2" s="242"/>
      <c r="H2" s="242"/>
      <c r="I2" s="242"/>
      <c r="J2" s="242"/>
      <c r="K2" s="242"/>
      <c r="L2" s="242"/>
      <c r="M2" s="242"/>
      <c r="N2" s="242"/>
      <c r="O2" s="242"/>
      <c r="P2" s="243"/>
    </row>
    <row r="3" spans="2:16" s="1" customFormat="1" ht="30" customHeight="1" x14ac:dyDescent="0.35">
      <c r="B3" s="109" t="str">
        <f ca="1">MID(CELL("Filename",B2),SEARCH("]",CELL("Filename",B2),1)+1,100)</f>
        <v>Module Summary</v>
      </c>
      <c r="C3" s="5"/>
      <c r="D3" s="261" t="s">
        <v>2</v>
      </c>
      <c r="E3" s="261"/>
      <c r="F3" s="5"/>
      <c r="G3" s="257" t="s">
        <v>3</v>
      </c>
      <c r="H3" s="257"/>
      <c r="I3" s="257"/>
      <c r="J3" s="5"/>
      <c r="K3" s="258" t="s">
        <v>4</v>
      </c>
      <c r="L3" s="258"/>
      <c r="M3" s="258"/>
      <c r="N3" s="5"/>
      <c r="O3" s="259" t="s">
        <v>5</v>
      </c>
      <c r="P3" s="260"/>
    </row>
    <row r="4" spans="2:16" s="1" customFormat="1" ht="30" customHeight="1" x14ac:dyDescent="0.35">
      <c r="B4" s="113" t="s">
        <v>135</v>
      </c>
      <c r="C4" s="5"/>
      <c r="D4" s="6" t="str">
        <f>'Proposal Summary'!C4</f>
        <v>One-Time
Cost</v>
      </c>
      <c r="E4" s="6" t="str">
        <f>'Proposal Summary'!D4</f>
        <v>On-Going
Annual Cost</v>
      </c>
      <c r="F4" s="5"/>
      <c r="G4" s="7" t="s">
        <v>7</v>
      </c>
      <c r="H4" s="7" t="s">
        <v>6</v>
      </c>
      <c r="I4" s="7" t="s">
        <v>8</v>
      </c>
      <c r="J4" s="5"/>
      <c r="K4" s="8" t="s">
        <v>7</v>
      </c>
      <c r="L4" s="8" t="s">
        <v>6</v>
      </c>
      <c r="M4" s="8" t="s">
        <v>8</v>
      </c>
      <c r="N4" s="5"/>
      <c r="O4" s="12" t="str">
        <f>'Proposal Summary'!C4 &amp; "s"</f>
        <v>One-Time
Costs</v>
      </c>
      <c r="P4" s="13" t="str">
        <f>'Proposal Summary'!D4 &amp; "s"</f>
        <v>On-Going
Annual Costs</v>
      </c>
    </row>
    <row r="5" spans="2:16" s="1" customFormat="1" ht="15" hidden="1" customHeight="1" x14ac:dyDescent="0.35">
      <c r="B5" s="93" t="s">
        <v>0</v>
      </c>
      <c r="C5" s="10"/>
      <c r="D5" s="269"/>
      <c r="E5" s="270"/>
      <c r="F5" s="10"/>
      <c r="G5" s="269"/>
      <c r="H5" s="270"/>
      <c r="I5" s="271"/>
      <c r="J5" s="10"/>
      <c r="K5" s="269"/>
      <c r="L5" s="270"/>
      <c r="M5" s="271"/>
      <c r="N5" s="10"/>
      <c r="O5" s="269"/>
      <c r="P5" s="272"/>
    </row>
    <row r="6" spans="2:16" x14ac:dyDescent="0.35">
      <c r="B6" s="121" t="s">
        <v>151</v>
      </c>
      <c r="C6" s="122"/>
      <c r="D6" s="115">
        <f>'Application Software'!C6</f>
        <v>0</v>
      </c>
      <c r="E6" s="115">
        <f>'Application Software'!D6</f>
        <v>0</v>
      </c>
      <c r="F6" s="122"/>
      <c r="G6" s="123">
        <f>'Implementation Services'!C6</f>
        <v>0</v>
      </c>
      <c r="H6" s="124">
        <f>'Implementation Services'!D6</f>
        <v>0</v>
      </c>
      <c r="I6" s="124">
        <f>'Implementation Services'!E6</f>
        <v>0</v>
      </c>
      <c r="J6" s="122"/>
      <c r="K6" s="123">
        <f>'Train-the-Trainer Training'!C6</f>
        <v>0</v>
      </c>
      <c r="L6" s="124">
        <f>'Train-the-Trainer Training'!D6</f>
        <v>0</v>
      </c>
      <c r="M6" s="125">
        <f>'Train-the-Trainer Training'!E6</f>
        <v>0</v>
      </c>
      <c r="N6" s="122"/>
      <c r="O6" s="126">
        <f t="shared" ref="O6:O41" si="0">SUM(D6,I6,M6)</f>
        <v>0</v>
      </c>
      <c r="P6" s="127">
        <f t="shared" ref="P6:P41" si="1">E6</f>
        <v>0</v>
      </c>
    </row>
    <row r="7" spans="2:16" x14ac:dyDescent="0.35">
      <c r="B7" s="121" t="s">
        <v>152</v>
      </c>
      <c r="C7" s="122"/>
      <c r="D7" s="115">
        <f>'Application Software'!C7</f>
        <v>0</v>
      </c>
      <c r="E7" s="115">
        <f>'Application Software'!D7</f>
        <v>0</v>
      </c>
      <c r="F7" s="122"/>
      <c r="G7" s="123">
        <f>'Implementation Services'!C7</f>
        <v>0</v>
      </c>
      <c r="H7" s="124">
        <f>'Implementation Services'!D7</f>
        <v>0</v>
      </c>
      <c r="I7" s="124">
        <f>'Implementation Services'!E7</f>
        <v>0</v>
      </c>
      <c r="J7" s="122"/>
      <c r="K7" s="123">
        <f>'Train-the-Trainer Training'!C7</f>
        <v>0</v>
      </c>
      <c r="L7" s="124">
        <f>'Train-the-Trainer Training'!D7</f>
        <v>0</v>
      </c>
      <c r="M7" s="125">
        <f>'Train-the-Trainer Training'!E7</f>
        <v>0</v>
      </c>
      <c r="N7" s="122"/>
      <c r="O7" s="126">
        <f t="shared" si="0"/>
        <v>0</v>
      </c>
      <c r="P7" s="127">
        <f t="shared" si="1"/>
        <v>0</v>
      </c>
    </row>
    <row r="8" spans="2:16" x14ac:dyDescent="0.35">
      <c r="B8" s="121" t="s">
        <v>153</v>
      </c>
      <c r="C8" s="122"/>
      <c r="D8" s="115">
        <f>'Application Software'!C8</f>
        <v>0</v>
      </c>
      <c r="E8" s="115">
        <f>'Application Software'!D8</f>
        <v>0</v>
      </c>
      <c r="F8" s="122"/>
      <c r="G8" s="123">
        <f>'Implementation Services'!C8</f>
        <v>0</v>
      </c>
      <c r="H8" s="124">
        <f>'Implementation Services'!D8</f>
        <v>0</v>
      </c>
      <c r="I8" s="124">
        <f>'Implementation Services'!E8</f>
        <v>0</v>
      </c>
      <c r="J8" s="122"/>
      <c r="K8" s="123">
        <f>'Train-the-Trainer Training'!C8</f>
        <v>0</v>
      </c>
      <c r="L8" s="124">
        <f>'Train-the-Trainer Training'!D8</f>
        <v>0</v>
      </c>
      <c r="M8" s="125">
        <f>'Train-the-Trainer Training'!E8</f>
        <v>0</v>
      </c>
      <c r="N8" s="122"/>
      <c r="O8" s="126">
        <f t="shared" si="0"/>
        <v>0</v>
      </c>
      <c r="P8" s="127">
        <f t="shared" si="1"/>
        <v>0</v>
      </c>
    </row>
    <row r="9" spans="2:16" x14ac:dyDescent="0.35">
      <c r="B9" s="121" t="s">
        <v>154</v>
      </c>
      <c r="C9" s="122"/>
      <c r="D9" s="115">
        <f>'Application Software'!C9</f>
        <v>0</v>
      </c>
      <c r="E9" s="115">
        <f>'Application Software'!D9</f>
        <v>0</v>
      </c>
      <c r="F9" s="122"/>
      <c r="G9" s="123">
        <f>'Implementation Services'!C9</f>
        <v>0</v>
      </c>
      <c r="H9" s="124">
        <f>'Implementation Services'!D9</f>
        <v>0</v>
      </c>
      <c r="I9" s="124">
        <f>'Implementation Services'!E9</f>
        <v>0</v>
      </c>
      <c r="J9" s="122"/>
      <c r="K9" s="123">
        <f>'Train-the-Trainer Training'!C9</f>
        <v>0</v>
      </c>
      <c r="L9" s="124">
        <f>'Train-the-Trainer Training'!D9</f>
        <v>0</v>
      </c>
      <c r="M9" s="125">
        <f>'Train-the-Trainer Training'!E9</f>
        <v>0</v>
      </c>
      <c r="N9" s="122"/>
      <c r="O9" s="126">
        <f t="shared" si="0"/>
        <v>0</v>
      </c>
      <c r="P9" s="127">
        <f t="shared" si="1"/>
        <v>0</v>
      </c>
    </row>
    <row r="10" spans="2:16" x14ac:dyDescent="0.35">
      <c r="B10" s="121" t="s">
        <v>155</v>
      </c>
      <c r="C10" s="122"/>
      <c r="D10" s="115">
        <f>'Application Software'!C10</f>
        <v>0</v>
      </c>
      <c r="E10" s="115">
        <f>'Application Software'!D10</f>
        <v>0</v>
      </c>
      <c r="F10" s="122"/>
      <c r="G10" s="123">
        <f>'Implementation Services'!C10</f>
        <v>0</v>
      </c>
      <c r="H10" s="124">
        <f>'Implementation Services'!D10</f>
        <v>0</v>
      </c>
      <c r="I10" s="124">
        <f>'Implementation Services'!E10</f>
        <v>0</v>
      </c>
      <c r="J10" s="122"/>
      <c r="K10" s="123">
        <f>'Train-the-Trainer Training'!C10</f>
        <v>0</v>
      </c>
      <c r="L10" s="124">
        <f>'Train-the-Trainer Training'!D10</f>
        <v>0</v>
      </c>
      <c r="M10" s="125">
        <f>'Train-the-Trainer Training'!E10</f>
        <v>0</v>
      </c>
      <c r="N10" s="122"/>
      <c r="O10" s="126">
        <f t="shared" si="0"/>
        <v>0</v>
      </c>
      <c r="P10" s="127">
        <f t="shared" si="1"/>
        <v>0</v>
      </c>
    </row>
    <row r="11" spans="2:16" x14ac:dyDescent="0.35">
      <c r="B11" s="121" t="s">
        <v>156</v>
      </c>
      <c r="C11" s="122"/>
      <c r="D11" s="115">
        <f>'Application Software'!C11</f>
        <v>0</v>
      </c>
      <c r="E11" s="115">
        <f>'Application Software'!D11</f>
        <v>0</v>
      </c>
      <c r="F11" s="122"/>
      <c r="G11" s="123">
        <f>'Implementation Services'!C11</f>
        <v>0</v>
      </c>
      <c r="H11" s="124">
        <f>'Implementation Services'!D11</f>
        <v>0</v>
      </c>
      <c r="I11" s="124">
        <f>'Implementation Services'!E11</f>
        <v>0</v>
      </c>
      <c r="J11" s="122"/>
      <c r="K11" s="123">
        <f>'Train-the-Trainer Training'!C11</f>
        <v>0</v>
      </c>
      <c r="L11" s="124">
        <f>'Train-the-Trainer Training'!D11</f>
        <v>0</v>
      </c>
      <c r="M11" s="125">
        <f>'Train-the-Trainer Training'!E11</f>
        <v>0</v>
      </c>
      <c r="N11" s="122"/>
      <c r="O11" s="126">
        <f t="shared" si="0"/>
        <v>0</v>
      </c>
      <c r="P11" s="127">
        <f t="shared" si="1"/>
        <v>0</v>
      </c>
    </row>
    <row r="12" spans="2:16" x14ac:dyDescent="0.35">
      <c r="B12" s="121" t="s">
        <v>157</v>
      </c>
      <c r="C12" s="122"/>
      <c r="D12" s="115">
        <f>'Application Software'!C12</f>
        <v>0</v>
      </c>
      <c r="E12" s="115">
        <f>'Application Software'!D12</f>
        <v>0</v>
      </c>
      <c r="F12" s="122"/>
      <c r="G12" s="123">
        <f>'Implementation Services'!C12</f>
        <v>0</v>
      </c>
      <c r="H12" s="124">
        <f>'Implementation Services'!D12</f>
        <v>0</v>
      </c>
      <c r="I12" s="124">
        <f>'Implementation Services'!E12</f>
        <v>0</v>
      </c>
      <c r="J12" s="122"/>
      <c r="K12" s="123">
        <f>'Train-the-Trainer Training'!C12</f>
        <v>0</v>
      </c>
      <c r="L12" s="124">
        <f>'Train-the-Trainer Training'!D12</f>
        <v>0</v>
      </c>
      <c r="M12" s="125">
        <f>'Train-the-Trainer Training'!E12</f>
        <v>0</v>
      </c>
      <c r="N12" s="122"/>
      <c r="O12" s="126">
        <f t="shared" si="0"/>
        <v>0</v>
      </c>
      <c r="P12" s="127">
        <f t="shared" si="1"/>
        <v>0</v>
      </c>
    </row>
    <row r="13" spans="2:16" x14ac:dyDescent="0.35">
      <c r="B13" s="121" t="s">
        <v>158</v>
      </c>
      <c r="C13" s="122"/>
      <c r="D13" s="115">
        <f>'Application Software'!C13</f>
        <v>0</v>
      </c>
      <c r="E13" s="115">
        <f>'Application Software'!D13</f>
        <v>0</v>
      </c>
      <c r="F13" s="122"/>
      <c r="G13" s="123">
        <f>'Implementation Services'!C13</f>
        <v>0</v>
      </c>
      <c r="H13" s="124">
        <f>'Implementation Services'!D13</f>
        <v>0</v>
      </c>
      <c r="I13" s="124">
        <f>'Implementation Services'!E13</f>
        <v>0</v>
      </c>
      <c r="J13" s="122"/>
      <c r="K13" s="123">
        <f>'Train-the-Trainer Training'!C13</f>
        <v>0</v>
      </c>
      <c r="L13" s="124">
        <f>'Train-the-Trainer Training'!D13</f>
        <v>0</v>
      </c>
      <c r="M13" s="125">
        <f>'Train-the-Trainer Training'!E13</f>
        <v>0</v>
      </c>
      <c r="N13" s="122"/>
      <c r="O13" s="126">
        <f t="shared" si="0"/>
        <v>0</v>
      </c>
      <c r="P13" s="127">
        <f t="shared" si="1"/>
        <v>0</v>
      </c>
    </row>
    <row r="14" spans="2:16" x14ac:dyDescent="0.35">
      <c r="B14" s="121" t="s">
        <v>159</v>
      </c>
      <c r="C14" s="122"/>
      <c r="D14" s="115">
        <f>'Application Software'!C14</f>
        <v>0</v>
      </c>
      <c r="E14" s="115">
        <f>'Application Software'!D14</f>
        <v>0</v>
      </c>
      <c r="F14" s="122"/>
      <c r="G14" s="123">
        <f>'Implementation Services'!C14</f>
        <v>0</v>
      </c>
      <c r="H14" s="124">
        <f>'Implementation Services'!D14</f>
        <v>0</v>
      </c>
      <c r="I14" s="124">
        <f>'Implementation Services'!E14</f>
        <v>0</v>
      </c>
      <c r="J14" s="122"/>
      <c r="K14" s="123">
        <f>'Train-the-Trainer Training'!C14</f>
        <v>0</v>
      </c>
      <c r="L14" s="124">
        <f>'Train-the-Trainer Training'!D14</f>
        <v>0</v>
      </c>
      <c r="M14" s="125">
        <f>'Train-the-Trainer Training'!E14</f>
        <v>0</v>
      </c>
      <c r="N14" s="122"/>
      <c r="O14" s="126">
        <f t="shared" si="0"/>
        <v>0</v>
      </c>
      <c r="P14" s="127">
        <f t="shared" si="1"/>
        <v>0</v>
      </c>
    </row>
    <row r="15" spans="2:16" x14ac:dyDescent="0.35">
      <c r="B15" s="121" t="s">
        <v>160</v>
      </c>
      <c r="C15" s="122"/>
      <c r="D15" s="115">
        <f>'Application Software'!C15</f>
        <v>0</v>
      </c>
      <c r="E15" s="115">
        <f>'Application Software'!D15</f>
        <v>0</v>
      </c>
      <c r="F15" s="122"/>
      <c r="G15" s="123">
        <f>'Implementation Services'!C15</f>
        <v>0</v>
      </c>
      <c r="H15" s="124">
        <f>'Implementation Services'!D15</f>
        <v>0</v>
      </c>
      <c r="I15" s="124">
        <f>'Implementation Services'!E15</f>
        <v>0</v>
      </c>
      <c r="J15" s="122"/>
      <c r="K15" s="123">
        <f>'Train-the-Trainer Training'!C15</f>
        <v>0</v>
      </c>
      <c r="L15" s="124">
        <f>'Train-the-Trainer Training'!D15</f>
        <v>0</v>
      </c>
      <c r="M15" s="125">
        <f>'Train-the-Trainer Training'!E15</f>
        <v>0</v>
      </c>
      <c r="N15" s="122"/>
      <c r="O15" s="126">
        <f t="shared" si="0"/>
        <v>0</v>
      </c>
      <c r="P15" s="127">
        <f t="shared" si="1"/>
        <v>0</v>
      </c>
    </row>
    <row r="16" spans="2:16" x14ac:dyDescent="0.35">
      <c r="B16" s="121" t="s">
        <v>161</v>
      </c>
      <c r="C16" s="122"/>
      <c r="D16" s="115">
        <f>'Application Software'!C16</f>
        <v>0</v>
      </c>
      <c r="E16" s="115">
        <f>'Application Software'!D16</f>
        <v>0</v>
      </c>
      <c r="F16" s="122"/>
      <c r="G16" s="123">
        <f>'Implementation Services'!C16</f>
        <v>0</v>
      </c>
      <c r="H16" s="124">
        <f>'Implementation Services'!D16</f>
        <v>0</v>
      </c>
      <c r="I16" s="124">
        <f>'Implementation Services'!E16</f>
        <v>0</v>
      </c>
      <c r="J16" s="122"/>
      <c r="K16" s="123">
        <f>'Train-the-Trainer Training'!C16</f>
        <v>0</v>
      </c>
      <c r="L16" s="124">
        <f>'Train-the-Trainer Training'!D16</f>
        <v>0</v>
      </c>
      <c r="M16" s="125">
        <f>'Train-the-Trainer Training'!E16</f>
        <v>0</v>
      </c>
      <c r="N16" s="122"/>
      <c r="O16" s="126">
        <f t="shared" si="0"/>
        <v>0</v>
      </c>
      <c r="P16" s="127">
        <f t="shared" si="1"/>
        <v>0</v>
      </c>
    </row>
    <row r="17" spans="2:16" x14ac:dyDescent="0.35">
      <c r="B17" s="121" t="s">
        <v>162</v>
      </c>
      <c r="C17" s="122"/>
      <c r="D17" s="115">
        <f>'Application Software'!C17</f>
        <v>0</v>
      </c>
      <c r="E17" s="115">
        <f>'Application Software'!D17</f>
        <v>0</v>
      </c>
      <c r="F17" s="122"/>
      <c r="G17" s="123">
        <f>'Implementation Services'!C17</f>
        <v>0</v>
      </c>
      <c r="H17" s="124">
        <f>'Implementation Services'!D17</f>
        <v>0</v>
      </c>
      <c r="I17" s="124">
        <f>'Implementation Services'!E17</f>
        <v>0</v>
      </c>
      <c r="J17" s="122"/>
      <c r="K17" s="123">
        <f>'Train-the-Trainer Training'!C17</f>
        <v>0</v>
      </c>
      <c r="L17" s="124">
        <f>'Train-the-Trainer Training'!D17</f>
        <v>0</v>
      </c>
      <c r="M17" s="125">
        <f>'Train-the-Trainer Training'!E17</f>
        <v>0</v>
      </c>
      <c r="N17" s="122"/>
      <c r="O17" s="126">
        <f t="shared" si="0"/>
        <v>0</v>
      </c>
      <c r="P17" s="127">
        <f t="shared" si="1"/>
        <v>0</v>
      </c>
    </row>
    <row r="18" spans="2:16" x14ac:dyDescent="0.35">
      <c r="B18" s="121" t="s">
        <v>163</v>
      </c>
      <c r="C18" s="122"/>
      <c r="D18" s="115">
        <f>'Application Software'!C18</f>
        <v>0</v>
      </c>
      <c r="E18" s="115">
        <f>'Application Software'!D18</f>
        <v>0</v>
      </c>
      <c r="F18" s="122"/>
      <c r="G18" s="123">
        <f>'Implementation Services'!C18</f>
        <v>0</v>
      </c>
      <c r="H18" s="124">
        <f>'Implementation Services'!D18</f>
        <v>0</v>
      </c>
      <c r="I18" s="124">
        <f>'Implementation Services'!E18</f>
        <v>0</v>
      </c>
      <c r="J18" s="122"/>
      <c r="K18" s="123">
        <f>'Train-the-Trainer Training'!C18</f>
        <v>0</v>
      </c>
      <c r="L18" s="124">
        <f>'Train-the-Trainer Training'!D18</f>
        <v>0</v>
      </c>
      <c r="M18" s="125">
        <f>'Train-the-Trainer Training'!E18</f>
        <v>0</v>
      </c>
      <c r="N18" s="122"/>
      <c r="O18" s="126">
        <f t="shared" si="0"/>
        <v>0</v>
      </c>
      <c r="P18" s="127">
        <f t="shared" si="1"/>
        <v>0</v>
      </c>
    </row>
    <row r="19" spans="2:16" x14ac:dyDescent="0.35">
      <c r="B19" s="121" t="s">
        <v>164</v>
      </c>
      <c r="C19" s="122"/>
      <c r="D19" s="115">
        <f>'Application Software'!C19</f>
        <v>0</v>
      </c>
      <c r="E19" s="115">
        <f>'Application Software'!D19</f>
        <v>0</v>
      </c>
      <c r="F19" s="122"/>
      <c r="G19" s="123">
        <f>'Implementation Services'!C19</f>
        <v>0</v>
      </c>
      <c r="H19" s="124">
        <f>'Implementation Services'!D19</f>
        <v>0</v>
      </c>
      <c r="I19" s="124">
        <f>'Implementation Services'!E19</f>
        <v>0</v>
      </c>
      <c r="J19" s="122"/>
      <c r="K19" s="123">
        <f>'Train-the-Trainer Training'!C19</f>
        <v>0</v>
      </c>
      <c r="L19" s="124">
        <f>'Train-the-Trainer Training'!D19</f>
        <v>0</v>
      </c>
      <c r="M19" s="125">
        <f>'Train-the-Trainer Training'!E19</f>
        <v>0</v>
      </c>
      <c r="N19" s="122"/>
      <c r="O19" s="126">
        <f t="shared" ref="O19" si="2">SUM(D19,I19,M19)</f>
        <v>0</v>
      </c>
      <c r="P19" s="127">
        <f t="shared" ref="P19" si="3">E19</f>
        <v>0</v>
      </c>
    </row>
    <row r="20" spans="2:16" x14ac:dyDescent="0.35">
      <c r="B20" s="121" t="s">
        <v>146</v>
      </c>
      <c r="C20" s="122"/>
      <c r="D20" s="115">
        <f>'Application Software'!C20</f>
        <v>0</v>
      </c>
      <c r="E20" s="115">
        <f>'Application Software'!D20</f>
        <v>0</v>
      </c>
      <c r="F20" s="122"/>
      <c r="G20" s="123">
        <f>'Implementation Services'!C20</f>
        <v>0</v>
      </c>
      <c r="H20" s="124">
        <f>'Implementation Services'!D20</f>
        <v>0</v>
      </c>
      <c r="I20" s="124">
        <f>'Implementation Services'!E20</f>
        <v>0</v>
      </c>
      <c r="J20" s="122"/>
      <c r="K20" s="123">
        <f>'Train-the-Trainer Training'!C20</f>
        <v>0</v>
      </c>
      <c r="L20" s="124">
        <f>'Train-the-Trainer Training'!D20</f>
        <v>0</v>
      </c>
      <c r="M20" s="125">
        <f>'Train-the-Trainer Training'!E20</f>
        <v>0</v>
      </c>
      <c r="N20" s="122"/>
      <c r="O20" s="126">
        <f t="shared" ref="O20:O21" si="4">SUM(D20,I20,M20)</f>
        <v>0</v>
      </c>
      <c r="P20" s="127">
        <f t="shared" ref="P20:P21" si="5">E20</f>
        <v>0</v>
      </c>
    </row>
    <row r="21" spans="2:16" x14ac:dyDescent="0.35">
      <c r="B21" s="121" t="s">
        <v>147</v>
      </c>
      <c r="C21" s="122"/>
      <c r="D21" s="115">
        <f>'Application Software'!C21</f>
        <v>0</v>
      </c>
      <c r="E21" s="115">
        <f>'Application Software'!D21</f>
        <v>0</v>
      </c>
      <c r="F21" s="122"/>
      <c r="G21" s="123">
        <f>'Implementation Services'!C21</f>
        <v>0</v>
      </c>
      <c r="H21" s="124">
        <f>'Implementation Services'!D21</f>
        <v>0</v>
      </c>
      <c r="I21" s="124">
        <f>'Implementation Services'!E21</f>
        <v>0</v>
      </c>
      <c r="J21" s="122"/>
      <c r="K21" s="123">
        <f>'Train-the-Trainer Training'!C21</f>
        <v>0</v>
      </c>
      <c r="L21" s="124">
        <f>'Train-the-Trainer Training'!D21</f>
        <v>0</v>
      </c>
      <c r="M21" s="125">
        <f>'Train-the-Trainer Training'!E21</f>
        <v>0</v>
      </c>
      <c r="N21" s="122"/>
      <c r="O21" s="126">
        <f t="shared" si="4"/>
        <v>0</v>
      </c>
      <c r="P21" s="127">
        <f t="shared" si="5"/>
        <v>0</v>
      </c>
    </row>
    <row r="22" spans="2:16" x14ac:dyDescent="0.35">
      <c r="B22" s="176" t="s">
        <v>83</v>
      </c>
      <c r="C22" s="122"/>
      <c r="D22" s="115">
        <f>'Application Software'!C22</f>
        <v>0</v>
      </c>
      <c r="E22" s="115">
        <f>'Application Software'!D22</f>
        <v>0</v>
      </c>
      <c r="F22" s="122"/>
      <c r="G22" s="123">
        <f>'Implementation Services'!C22</f>
        <v>0</v>
      </c>
      <c r="H22" s="124">
        <f>'Implementation Services'!D22</f>
        <v>0</v>
      </c>
      <c r="I22" s="124">
        <f>'Implementation Services'!E22</f>
        <v>0</v>
      </c>
      <c r="J22" s="122"/>
      <c r="K22" s="123">
        <f>'Train-the-Trainer Training'!C22</f>
        <v>0</v>
      </c>
      <c r="L22" s="124">
        <f>'Train-the-Trainer Training'!D22</f>
        <v>0</v>
      </c>
      <c r="M22" s="125">
        <f>'Train-the-Trainer Training'!E22</f>
        <v>0</v>
      </c>
      <c r="N22" s="122"/>
      <c r="O22" s="126">
        <f t="shared" ref="O22:O35" si="6">SUM(D22,I22,M22)</f>
        <v>0</v>
      </c>
      <c r="P22" s="127">
        <f t="shared" ref="P22:P35" si="7">E22</f>
        <v>0</v>
      </c>
    </row>
    <row r="23" spans="2:16" x14ac:dyDescent="0.35">
      <c r="B23" s="176" t="s">
        <v>84</v>
      </c>
      <c r="C23" s="122"/>
      <c r="D23" s="115">
        <f>'Application Software'!C23</f>
        <v>0</v>
      </c>
      <c r="E23" s="115">
        <f>'Application Software'!D23</f>
        <v>0</v>
      </c>
      <c r="F23" s="122"/>
      <c r="G23" s="123">
        <f>'Implementation Services'!C23</f>
        <v>0</v>
      </c>
      <c r="H23" s="124">
        <f>'Implementation Services'!D23</f>
        <v>0</v>
      </c>
      <c r="I23" s="124">
        <f>'Implementation Services'!E23</f>
        <v>0</v>
      </c>
      <c r="J23" s="122"/>
      <c r="K23" s="123">
        <f>'Train-the-Trainer Training'!C23</f>
        <v>0</v>
      </c>
      <c r="L23" s="124">
        <f>'Train-the-Trainer Training'!D23</f>
        <v>0</v>
      </c>
      <c r="M23" s="125">
        <f>'Train-the-Trainer Training'!E23</f>
        <v>0</v>
      </c>
      <c r="N23" s="122"/>
      <c r="O23" s="126">
        <f t="shared" si="6"/>
        <v>0</v>
      </c>
      <c r="P23" s="127">
        <f t="shared" si="7"/>
        <v>0</v>
      </c>
    </row>
    <row r="24" spans="2:16" x14ac:dyDescent="0.35">
      <c r="B24" s="176" t="s">
        <v>85</v>
      </c>
      <c r="C24" s="122"/>
      <c r="D24" s="115">
        <f>'Application Software'!C24</f>
        <v>0</v>
      </c>
      <c r="E24" s="115">
        <f>'Application Software'!D24</f>
        <v>0</v>
      </c>
      <c r="F24" s="122"/>
      <c r="G24" s="123">
        <f>'Implementation Services'!C24</f>
        <v>0</v>
      </c>
      <c r="H24" s="124">
        <f>'Implementation Services'!D24</f>
        <v>0</v>
      </c>
      <c r="I24" s="124">
        <f>'Implementation Services'!E24</f>
        <v>0</v>
      </c>
      <c r="J24" s="122"/>
      <c r="K24" s="123">
        <f>'Train-the-Trainer Training'!C24</f>
        <v>0</v>
      </c>
      <c r="L24" s="124">
        <f>'Train-the-Trainer Training'!D24</f>
        <v>0</v>
      </c>
      <c r="M24" s="125">
        <f>'Train-the-Trainer Training'!E24</f>
        <v>0</v>
      </c>
      <c r="N24" s="122"/>
      <c r="O24" s="126">
        <f t="shared" si="6"/>
        <v>0</v>
      </c>
      <c r="P24" s="127">
        <f t="shared" si="7"/>
        <v>0</v>
      </c>
    </row>
    <row r="25" spans="2:16" x14ac:dyDescent="0.35">
      <c r="B25" s="176" t="s">
        <v>86</v>
      </c>
      <c r="C25" s="122"/>
      <c r="D25" s="115">
        <f>'Application Software'!C25</f>
        <v>0</v>
      </c>
      <c r="E25" s="115">
        <f>'Application Software'!D25</f>
        <v>0</v>
      </c>
      <c r="F25" s="122"/>
      <c r="G25" s="123">
        <f>'Implementation Services'!C25</f>
        <v>0</v>
      </c>
      <c r="H25" s="124">
        <f>'Implementation Services'!D25</f>
        <v>0</v>
      </c>
      <c r="I25" s="124">
        <f>'Implementation Services'!E25</f>
        <v>0</v>
      </c>
      <c r="J25" s="122"/>
      <c r="K25" s="123">
        <f>'Train-the-Trainer Training'!C25</f>
        <v>0</v>
      </c>
      <c r="L25" s="124">
        <f>'Train-the-Trainer Training'!D25</f>
        <v>0</v>
      </c>
      <c r="M25" s="125">
        <f>'Train-the-Trainer Training'!E25</f>
        <v>0</v>
      </c>
      <c r="N25" s="122"/>
      <c r="O25" s="126">
        <f t="shared" si="6"/>
        <v>0</v>
      </c>
      <c r="P25" s="127">
        <f t="shared" si="7"/>
        <v>0</v>
      </c>
    </row>
    <row r="26" spans="2:16" x14ac:dyDescent="0.35">
      <c r="B26" s="176" t="s">
        <v>87</v>
      </c>
      <c r="C26" s="122"/>
      <c r="D26" s="115">
        <f>'Application Software'!C26</f>
        <v>0</v>
      </c>
      <c r="E26" s="115">
        <f>'Application Software'!D26</f>
        <v>0</v>
      </c>
      <c r="F26" s="122"/>
      <c r="G26" s="123">
        <f>'Implementation Services'!C26</f>
        <v>0</v>
      </c>
      <c r="H26" s="124">
        <f>'Implementation Services'!D26</f>
        <v>0</v>
      </c>
      <c r="I26" s="124">
        <f>'Implementation Services'!E26</f>
        <v>0</v>
      </c>
      <c r="J26" s="122"/>
      <c r="K26" s="123">
        <f>'Train-the-Trainer Training'!C26</f>
        <v>0</v>
      </c>
      <c r="L26" s="124">
        <f>'Train-the-Trainer Training'!D26</f>
        <v>0</v>
      </c>
      <c r="M26" s="125">
        <f>'Train-the-Trainer Training'!E26</f>
        <v>0</v>
      </c>
      <c r="N26" s="122"/>
      <c r="O26" s="126">
        <f t="shared" si="6"/>
        <v>0</v>
      </c>
      <c r="P26" s="127">
        <f t="shared" si="7"/>
        <v>0</v>
      </c>
    </row>
    <row r="27" spans="2:16" x14ac:dyDescent="0.35">
      <c r="B27" s="176" t="s">
        <v>88</v>
      </c>
      <c r="C27" s="122"/>
      <c r="D27" s="115">
        <f>'Application Software'!C27</f>
        <v>0</v>
      </c>
      <c r="E27" s="115">
        <f>'Application Software'!D27</f>
        <v>0</v>
      </c>
      <c r="F27" s="122"/>
      <c r="G27" s="123">
        <f>'Implementation Services'!C27</f>
        <v>0</v>
      </c>
      <c r="H27" s="124">
        <f>'Implementation Services'!D27</f>
        <v>0</v>
      </c>
      <c r="I27" s="124">
        <f>'Implementation Services'!E27</f>
        <v>0</v>
      </c>
      <c r="J27" s="122"/>
      <c r="K27" s="123">
        <f>'Train-the-Trainer Training'!C27</f>
        <v>0</v>
      </c>
      <c r="L27" s="124">
        <f>'Train-the-Trainer Training'!D27</f>
        <v>0</v>
      </c>
      <c r="M27" s="125">
        <f>'Train-the-Trainer Training'!E27</f>
        <v>0</v>
      </c>
      <c r="N27" s="122"/>
      <c r="O27" s="126">
        <f t="shared" si="6"/>
        <v>0</v>
      </c>
      <c r="P27" s="127">
        <f t="shared" si="7"/>
        <v>0</v>
      </c>
    </row>
    <row r="28" spans="2:16" x14ac:dyDescent="0.35">
      <c r="B28" s="176" t="s">
        <v>89</v>
      </c>
      <c r="C28" s="122"/>
      <c r="D28" s="115">
        <f>'Application Software'!C28</f>
        <v>0</v>
      </c>
      <c r="E28" s="115">
        <f>'Application Software'!D28</f>
        <v>0</v>
      </c>
      <c r="F28" s="122"/>
      <c r="G28" s="123">
        <f>'Implementation Services'!C28</f>
        <v>0</v>
      </c>
      <c r="H28" s="124">
        <f>'Implementation Services'!D28</f>
        <v>0</v>
      </c>
      <c r="I28" s="124">
        <f>'Implementation Services'!E28</f>
        <v>0</v>
      </c>
      <c r="J28" s="122"/>
      <c r="K28" s="123">
        <f>'Train-the-Trainer Training'!C28</f>
        <v>0</v>
      </c>
      <c r="L28" s="124">
        <f>'Train-the-Trainer Training'!D28</f>
        <v>0</v>
      </c>
      <c r="M28" s="125">
        <f>'Train-the-Trainer Training'!E28</f>
        <v>0</v>
      </c>
      <c r="N28" s="122"/>
      <c r="O28" s="126">
        <f t="shared" si="6"/>
        <v>0</v>
      </c>
      <c r="P28" s="127">
        <f t="shared" si="7"/>
        <v>0</v>
      </c>
    </row>
    <row r="29" spans="2:16" x14ac:dyDescent="0.35">
      <c r="B29" s="176" t="s">
        <v>90</v>
      </c>
      <c r="C29" s="122"/>
      <c r="D29" s="115">
        <f>'Application Software'!C29</f>
        <v>0</v>
      </c>
      <c r="E29" s="115">
        <f>'Application Software'!D29</f>
        <v>0</v>
      </c>
      <c r="F29" s="122"/>
      <c r="G29" s="123">
        <f>'Implementation Services'!C29</f>
        <v>0</v>
      </c>
      <c r="H29" s="124">
        <f>'Implementation Services'!D29</f>
        <v>0</v>
      </c>
      <c r="I29" s="124">
        <f>'Implementation Services'!E29</f>
        <v>0</v>
      </c>
      <c r="J29" s="122"/>
      <c r="K29" s="123">
        <f>'Train-the-Trainer Training'!C29</f>
        <v>0</v>
      </c>
      <c r="L29" s="124">
        <f>'Train-the-Trainer Training'!D29</f>
        <v>0</v>
      </c>
      <c r="M29" s="125">
        <f>'Train-the-Trainer Training'!E29</f>
        <v>0</v>
      </c>
      <c r="N29" s="122"/>
      <c r="O29" s="126">
        <f t="shared" si="6"/>
        <v>0</v>
      </c>
      <c r="P29" s="127">
        <f t="shared" si="7"/>
        <v>0</v>
      </c>
    </row>
    <row r="30" spans="2:16" x14ac:dyDescent="0.35">
      <c r="B30" s="176" t="s">
        <v>91</v>
      </c>
      <c r="C30" s="122"/>
      <c r="D30" s="115">
        <f>'Application Software'!C30</f>
        <v>0</v>
      </c>
      <c r="E30" s="115">
        <f>'Application Software'!D30</f>
        <v>0</v>
      </c>
      <c r="F30" s="122"/>
      <c r="G30" s="123">
        <f>'Implementation Services'!C30</f>
        <v>0</v>
      </c>
      <c r="H30" s="124">
        <f>'Implementation Services'!D30</f>
        <v>0</v>
      </c>
      <c r="I30" s="124">
        <f>'Implementation Services'!E30</f>
        <v>0</v>
      </c>
      <c r="J30" s="122"/>
      <c r="K30" s="123">
        <f>'Train-the-Trainer Training'!C30</f>
        <v>0</v>
      </c>
      <c r="L30" s="124">
        <f>'Train-the-Trainer Training'!D30</f>
        <v>0</v>
      </c>
      <c r="M30" s="125">
        <f>'Train-the-Trainer Training'!E30</f>
        <v>0</v>
      </c>
      <c r="N30" s="122"/>
      <c r="O30" s="126">
        <f t="shared" si="6"/>
        <v>0</v>
      </c>
      <c r="P30" s="127">
        <f t="shared" si="7"/>
        <v>0</v>
      </c>
    </row>
    <row r="31" spans="2:16" x14ac:dyDescent="0.35">
      <c r="B31" s="176" t="s">
        <v>92</v>
      </c>
      <c r="C31" s="122"/>
      <c r="D31" s="115">
        <f>'Application Software'!C31</f>
        <v>0</v>
      </c>
      <c r="E31" s="115">
        <f>'Application Software'!D31</f>
        <v>0</v>
      </c>
      <c r="F31" s="122"/>
      <c r="G31" s="123">
        <f>'Implementation Services'!C31</f>
        <v>0</v>
      </c>
      <c r="H31" s="124">
        <f>'Implementation Services'!D31</f>
        <v>0</v>
      </c>
      <c r="I31" s="124">
        <f>'Implementation Services'!E31</f>
        <v>0</v>
      </c>
      <c r="J31" s="122"/>
      <c r="K31" s="123">
        <f>'Train-the-Trainer Training'!C31</f>
        <v>0</v>
      </c>
      <c r="L31" s="124">
        <f>'Train-the-Trainer Training'!D31</f>
        <v>0</v>
      </c>
      <c r="M31" s="125">
        <f>'Train-the-Trainer Training'!E31</f>
        <v>0</v>
      </c>
      <c r="N31" s="122"/>
      <c r="O31" s="126">
        <f t="shared" si="6"/>
        <v>0</v>
      </c>
      <c r="P31" s="127">
        <f t="shared" si="7"/>
        <v>0</v>
      </c>
    </row>
    <row r="32" spans="2:16" x14ac:dyDescent="0.35">
      <c r="B32" s="176" t="s">
        <v>93</v>
      </c>
      <c r="C32" s="122"/>
      <c r="D32" s="115">
        <f>'Application Software'!C32</f>
        <v>0</v>
      </c>
      <c r="E32" s="115">
        <f>'Application Software'!D32</f>
        <v>0</v>
      </c>
      <c r="F32" s="122"/>
      <c r="G32" s="123">
        <f>'Implementation Services'!C32</f>
        <v>0</v>
      </c>
      <c r="H32" s="124">
        <f>'Implementation Services'!D32</f>
        <v>0</v>
      </c>
      <c r="I32" s="124">
        <f>'Implementation Services'!E32</f>
        <v>0</v>
      </c>
      <c r="J32" s="122"/>
      <c r="K32" s="123">
        <f>'Train-the-Trainer Training'!C32</f>
        <v>0</v>
      </c>
      <c r="L32" s="124">
        <f>'Train-the-Trainer Training'!D32</f>
        <v>0</v>
      </c>
      <c r="M32" s="125">
        <f>'Train-the-Trainer Training'!E32</f>
        <v>0</v>
      </c>
      <c r="N32" s="122"/>
      <c r="O32" s="126">
        <f t="shared" si="6"/>
        <v>0</v>
      </c>
      <c r="P32" s="127">
        <f t="shared" si="7"/>
        <v>0</v>
      </c>
    </row>
    <row r="33" spans="2:16" x14ac:dyDescent="0.35">
      <c r="B33" s="176" t="s">
        <v>94</v>
      </c>
      <c r="C33" s="122"/>
      <c r="D33" s="115">
        <f>'Application Software'!C33</f>
        <v>0</v>
      </c>
      <c r="E33" s="115">
        <f>'Application Software'!D33</f>
        <v>0</v>
      </c>
      <c r="F33" s="122"/>
      <c r="G33" s="123">
        <f>'Implementation Services'!C33</f>
        <v>0</v>
      </c>
      <c r="H33" s="124">
        <f>'Implementation Services'!D33</f>
        <v>0</v>
      </c>
      <c r="I33" s="124">
        <f>'Implementation Services'!E33</f>
        <v>0</v>
      </c>
      <c r="J33" s="122"/>
      <c r="K33" s="123">
        <f>'Train-the-Trainer Training'!C33</f>
        <v>0</v>
      </c>
      <c r="L33" s="124">
        <f>'Train-the-Trainer Training'!D33</f>
        <v>0</v>
      </c>
      <c r="M33" s="125">
        <f>'Train-the-Trainer Training'!E33</f>
        <v>0</v>
      </c>
      <c r="N33" s="122"/>
      <c r="O33" s="126">
        <f t="shared" si="6"/>
        <v>0</v>
      </c>
      <c r="P33" s="127">
        <f t="shared" si="7"/>
        <v>0</v>
      </c>
    </row>
    <row r="34" spans="2:16" x14ac:dyDescent="0.35">
      <c r="B34" s="176" t="s">
        <v>95</v>
      </c>
      <c r="C34" s="122"/>
      <c r="D34" s="115">
        <f>'Application Software'!C34</f>
        <v>0</v>
      </c>
      <c r="E34" s="115">
        <f>'Application Software'!D34</f>
        <v>0</v>
      </c>
      <c r="F34" s="122"/>
      <c r="G34" s="123">
        <f>'Implementation Services'!C34</f>
        <v>0</v>
      </c>
      <c r="H34" s="124">
        <f>'Implementation Services'!D34</f>
        <v>0</v>
      </c>
      <c r="I34" s="124">
        <f>'Implementation Services'!E34</f>
        <v>0</v>
      </c>
      <c r="J34" s="122"/>
      <c r="K34" s="123">
        <f>'Train-the-Trainer Training'!C34</f>
        <v>0</v>
      </c>
      <c r="L34" s="124">
        <f>'Train-the-Trainer Training'!D34</f>
        <v>0</v>
      </c>
      <c r="M34" s="125">
        <f>'Train-the-Trainer Training'!E34</f>
        <v>0</v>
      </c>
      <c r="N34" s="122"/>
      <c r="O34" s="126">
        <f t="shared" si="6"/>
        <v>0</v>
      </c>
      <c r="P34" s="127">
        <f t="shared" si="7"/>
        <v>0</v>
      </c>
    </row>
    <row r="35" spans="2:16" x14ac:dyDescent="0.35">
      <c r="B35" s="176" t="s">
        <v>96</v>
      </c>
      <c r="C35" s="122"/>
      <c r="D35" s="115">
        <f>'Application Software'!C35</f>
        <v>0</v>
      </c>
      <c r="E35" s="115">
        <f>'Application Software'!D35</f>
        <v>0</v>
      </c>
      <c r="F35" s="122"/>
      <c r="G35" s="123">
        <f>'Implementation Services'!C35</f>
        <v>0</v>
      </c>
      <c r="H35" s="124">
        <f>'Implementation Services'!D35</f>
        <v>0</v>
      </c>
      <c r="I35" s="124">
        <f>'Implementation Services'!E35</f>
        <v>0</v>
      </c>
      <c r="J35" s="122"/>
      <c r="K35" s="123">
        <f>'Train-the-Trainer Training'!C35</f>
        <v>0</v>
      </c>
      <c r="L35" s="124">
        <f>'Train-the-Trainer Training'!D35</f>
        <v>0</v>
      </c>
      <c r="M35" s="125">
        <f>'Train-the-Trainer Training'!E35</f>
        <v>0</v>
      </c>
      <c r="N35" s="122"/>
      <c r="O35" s="126">
        <f t="shared" si="6"/>
        <v>0</v>
      </c>
      <c r="P35" s="127">
        <f t="shared" si="7"/>
        <v>0</v>
      </c>
    </row>
    <row r="36" spans="2:16" x14ac:dyDescent="0.35">
      <c r="B36" s="176" t="s">
        <v>97</v>
      </c>
      <c r="C36" s="122"/>
      <c r="D36" s="115">
        <f>'Application Software'!C36</f>
        <v>0</v>
      </c>
      <c r="E36" s="115">
        <f>'Application Software'!D36</f>
        <v>0</v>
      </c>
      <c r="F36" s="122"/>
      <c r="G36" s="123">
        <f>'Implementation Services'!C36</f>
        <v>0</v>
      </c>
      <c r="H36" s="124">
        <f>'Implementation Services'!D36</f>
        <v>0</v>
      </c>
      <c r="I36" s="124">
        <f>'Implementation Services'!E36</f>
        <v>0</v>
      </c>
      <c r="J36" s="122"/>
      <c r="K36" s="123">
        <f>'Train-the-Trainer Training'!C36</f>
        <v>0</v>
      </c>
      <c r="L36" s="124">
        <f>'Train-the-Trainer Training'!D36</f>
        <v>0</v>
      </c>
      <c r="M36" s="125">
        <f>'Train-the-Trainer Training'!E36</f>
        <v>0</v>
      </c>
      <c r="N36" s="122"/>
      <c r="O36" s="126">
        <f t="shared" si="0"/>
        <v>0</v>
      </c>
      <c r="P36" s="127">
        <f t="shared" si="1"/>
        <v>0</v>
      </c>
    </row>
    <row r="37" spans="2:16" x14ac:dyDescent="0.35">
      <c r="B37" s="176" t="s">
        <v>98</v>
      </c>
      <c r="C37" s="122"/>
      <c r="D37" s="115">
        <f>'Application Software'!C37</f>
        <v>0</v>
      </c>
      <c r="E37" s="115">
        <f>'Application Software'!D37</f>
        <v>0</v>
      </c>
      <c r="F37" s="122"/>
      <c r="G37" s="123">
        <f>'Implementation Services'!C37</f>
        <v>0</v>
      </c>
      <c r="H37" s="124">
        <f>'Implementation Services'!D37</f>
        <v>0</v>
      </c>
      <c r="I37" s="124">
        <f>'Implementation Services'!E37</f>
        <v>0</v>
      </c>
      <c r="J37" s="122"/>
      <c r="K37" s="123">
        <f>'Train-the-Trainer Training'!C37</f>
        <v>0</v>
      </c>
      <c r="L37" s="124">
        <f>'Train-the-Trainer Training'!D37</f>
        <v>0</v>
      </c>
      <c r="M37" s="125">
        <f>'Train-the-Trainer Training'!E37</f>
        <v>0</v>
      </c>
      <c r="N37" s="122"/>
      <c r="O37" s="126">
        <f t="shared" si="0"/>
        <v>0</v>
      </c>
      <c r="P37" s="127">
        <f t="shared" si="1"/>
        <v>0</v>
      </c>
    </row>
    <row r="38" spans="2:16" x14ac:dyDescent="0.35">
      <c r="B38" s="176" t="s">
        <v>99</v>
      </c>
      <c r="C38" s="122"/>
      <c r="D38" s="115">
        <f>'Application Software'!C38</f>
        <v>0</v>
      </c>
      <c r="E38" s="115">
        <f>'Application Software'!D38</f>
        <v>0</v>
      </c>
      <c r="F38" s="122"/>
      <c r="G38" s="123">
        <f>'Implementation Services'!C38</f>
        <v>0</v>
      </c>
      <c r="H38" s="124">
        <f>'Implementation Services'!D38</f>
        <v>0</v>
      </c>
      <c r="I38" s="124">
        <f>'Implementation Services'!E38</f>
        <v>0</v>
      </c>
      <c r="J38" s="122"/>
      <c r="K38" s="123">
        <f>'Train-the-Trainer Training'!C38</f>
        <v>0</v>
      </c>
      <c r="L38" s="124">
        <f>'Train-the-Trainer Training'!D38</f>
        <v>0</v>
      </c>
      <c r="M38" s="125">
        <f>'Train-the-Trainer Training'!E38</f>
        <v>0</v>
      </c>
      <c r="N38" s="122"/>
      <c r="O38" s="126">
        <f t="shared" si="0"/>
        <v>0</v>
      </c>
      <c r="P38" s="127">
        <f t="shared" si="1"/>
        <v>0</v>
      </c>
    </row>
    <row r="39" spans="2:16" x14ac:dyDescent="0.35">
      <c r="B39" s="176" t="s">
        <v>100</v>
      </c>
      <c r="C39" s="122"/>
      <c r="D39" s="115">
        <f>'Application Software'!C39</f>
        <v>0</v>
      </c>
      <c r="E39" s="115">
        <f>'Application Software'!D39</f>
        <v>0</v>
      </c>
      <c r="F39" s="122"/>
      <c r="G39" s="123">
        <f>'Implementation Services'!C39</f>
        <v>0</v>
      </c>
      <c r="H39" s="124">
        <f>'Implementation Services'!D39</f>
        <v>0</v>
      </c>
      <c r="I39" s="124">
        <f>'Implementation Services'!E39</f>
        <v>0</v>
      </c>
      <c r="J39" s="122"/>
      <c r="K39" s="123">
        <f>'Train-the-Trainer Training'!C39</f>
        <v>0</v>
      </c>
      <c r="L39" s="124">
        <f>'Train-the-Trainer Training'!D39</f>
        <v>0</v>
      </c>
      <c r="M39" s="125">
        <f>'Train-the-Trainer Training'!E39</f>
        <v>0</v>
      </c>
      <c r="N39" s="122"/>
      <c r="O39" s="126">
        <f t="shared" si="0"/>
        <v>0</v>
      </c>
      <c r="P39" s="127">
        <f t="shared" si="1"/>
        <v>0</v>
      </c>
    </row>
    <row r="40" spans="2:16" x14ac:dyDescent="0.35">
      <c r="B40" s="176" t="s">
        <v>101</v>
      </c>
      <c r="C40" s="122"/>
      <c r="D40" s="115">
        <f>'Application Software'!C40</f>
        <v>0</v>
      </c>
      <c r="E40" s="115">
        <f>'Application Software'!D40</f>
        <v>0</v>
      </c>
      <c r="F40" s="122"/>
      <c r="G40" s="123">
        <f>'Implementation Services'!C40</f>
        <v>0</v>
      </c>
      <c r="H40" s="124">
        <f>'Implementation Services'!D40</f>
        <v>0</v>
      </c>
      <c r="I40" s="124">
        <f>'Implementation Services'!E40</f>
        <v>0</v>
      </c>
      <c r="J40" s="122"/>
      <c r="K40" s="123">
        <f>'Train-the-Trainer Training'!C40</f>
        <v>0</v>
      </c>
      <c r="L40" s="124">
        <f>'Train-the-Trainer Training'!D40</f>
        <v>0</v>
      </c>
      <c r="M40" s="125">
        <f>'Train-the-Trainer Training'!E40</f>
        <v>0</v>
      </c>
      <c r="N40" s="122"/>
      <c r="O40" s="126">
        <f t="shared" si="0"/>
        <v>0</v>
      </c>
      <c r="P40" s="127">
        <f t="shared" si="1"/>
        <v>0</v>
      </c>
    </row>
    <row r="41" spans="2:16" x14ac:dyDescent="0.35">
      <c r="B41" s="176" t="s">
        <v>102</v>
      </c>
      <c r="C41" s="122"/>
      <c r="D41" s="115">
        <f>'Application Software'!C41</f>
        <v>0</v>
      </c>
      <c r="E41" s="115">
        <f>'Application Software'!D41</f>
        <v>0</v>
      </c>
      <c r="F41" s="122"/>
      <c r="G41" s="123">
        <f>'Implementation Services'!C41</f>
        <v>0</v>
      </c>
      <c r="H41" s="124">
        <f>'Implementation Services'!D41</f>
        <v>0</v>
      </c>
      <c r="I41" s="124">
        <f>'Implementation Services'!E41</f>
        <v>0</v>
      </c>
      <c r="J41" s="122"/>
      <c r="K41" s="123">
        <f>'Train-the-Trainer Training'!C41</f>
        <v>0</v>
      </c>
      <c r="L41" s="124">
        <f>'Train-the-Trainer Training'!D41</f>
        <v>0</v>
      </c>
      <c r="M41" s="125">
        <f>'Train-the-Trainer Training'!E41</f>
        <v>0</v>
      </c>
      <c r="N41" s="122"/>
      <c r="O41" s="126">
        <f t="shared" si="0"/>
        <v>0</v>
      </c>
      <c r="P41" s="127">
        <f t="shared" si="1"/>
        <v>0</v>
      </c>
    </row>
    <row r="42" spans="2:16" x14ac:dyDescent="0.35">
      <c r="B42" s="176" t="s">
        <v>103</v>
      </c>
      <c r="C42" s="122"/>
      <c r="D42" s="115">
        <f>'Application Software'!C42</f>
        <v>0</v>
      </c>
      <c r="E42" s="115">
        <f>'Application Software'!D42</f>
        <v>0</v>
      </c>
      <c r="F42" s="122"/>
      <c r="G42" s="123">
        <f>'Implementation Services'!C42</f>
        <v>0</v>
      </c>
      <c r="H42" s="124">
        <f>'Implementation Services'!D42</f>
        <v>0</v>
      </c>
      <c r="I42" s="124">
        <f>'Implementation Services'!E42</f>
        <v>0</v>
      </c>
      <c r="J42" s="122"/>
      <c r="K42" s="123">
        <f>'Train-the-Trainer Training'!C42</f>
        <v>0</v>
      </c>
      <c r="L42" s="124">
        <f>'Train-the-Trainer Training'!D42</f>
        <v>0</v>
      </c>
      <c r="M42" s="125">
        <f>'Train-the-Trainer Training'!E42</f>
        <v>0</v>
      </c>
      <c r="N42" s="122"/>
      <c r="O42" s="126">
        <f t="shared" ref="O42:O71" si="8">SUM(D42,I42,M42)</f>
        <v>0</v>
      </c>
      <c r="P42" s="127">
        <f t="shared" ref="P42:P71" si="9">E42</f>
        <v>0</v>
      </c>
    </row>
    <row r="43" spans="2:16" x14ac:dyDescent="0.35">
      <c r="B43" s="176" t="s">
        <v>104</v>
      </c>
      <c r="C43" s="122"/>
      <c r="D43" s="115">
        <f>'Application Software'!C43</f>
        <v>0</v>
      </c>
      <c r="E43" s="115">
        <f>'Application Software'!D43</f>
        <v>0</v>
      </c>
      <c r="F43" s="122"/>
      <c r="G43" s="123">
        <f>'Implementation Services'!C43</f>
        <v>0</v>
      </c>
      <c r="H43" s="124">
        <f>'Implementation Services'!D43</f>
        <v>0</v>
      </c>
      <c r="I43" s="124">
        <f>'Implementation Services'!E43</f>
        <v>0</v>
      </c>
      <c r="J43" s="122"/>
      <c r="K43" s="123">
        <f>'Train-the-Trainer Training'!C43</f>
        <v>0</v>
      </c>
      <c r="L43" s="124">
        <f>'Train-the-Trainer Training'!D43</f>
        <v>0</v>
      </c>
      <c r="M43" s="125">
        <f>'Train-the-Trainer Training'!E43</f>
        <v>0</v>
      </c>
      <c r="N43" s="122"/>
      <c r="O43" s="126">
        <f t="shared" si="8"/>
        <v>0</v>
      </c>
      <c r="P43" s="127">
        <f t="shared" si="9"/>
        <v>0</v>
      </c>
    </row>
    <row r="44" spans="2:16" x14ac:dyDescent="0.35">
      <c r="B44" s="176" t="s">
        <v>105</v>
      </c>
      <c r="C44" s="122"/>
      <c r="D44" s="115">
        <f>'Application Software'!C44</f>
        <v>0</v>
      </c>
      <c r="E44" s="115">
        <f>'Application Software'!D44</f>
        <v>0</v>
      </c>
      <c r="F44" s="122"/>
      <c r="G44" s="123">
        <f>'Implementation Services'!C44</f>
        <v>0</v>
      </c>
      <c r="H44" s="124">
        <f>'Implementation Services'!D44</f>
        <v>0</v>
      </c>
      <c r="I44" s="124">
        <f>'Implementation Services'!E44</f>
        <v>0</v>
      </c>
      <c r="J44" s="122"/>
      <c r="K44" s="123">
        <f>'Train-the-Trainer Training'!C44</f>
        <v>0</v>
      </c>
      <c r="L44" s="124">
        <f>'Train-the-Trainer Training'!D44</f>
        <v>0</v>
      </c>
      <c r="M44" s="125">
        <f>'Train-the-Trainer Training'!E44</f>
        <v>0</v>
      </c>
      <c r="N44" s="122"/>
      <c r="O44" s="126">
        <f t="shared" si="8"/>
        <v>0</v>
      </c>
      <c r="P44" s="127">
        <f t="shared" si="9"/>
        <v>0</v>
      </c>
    </row>
    <row r="45" spans="2:16" x14ac:dyDescent="0.35">
      <c r="B45" s="176" t="s">
        <v>106</v>
      </c>
      <c r="C45" s="122"/>
      <c r="D45" s="115">
        <f>'Application Software'!C45</f>
        <v>0</v>
      </c>
      <c r="E45" s="115">
        <f>'Application Software'!D45</f>
        <v>0</v>
      </c>
      <c r="F45" s="122"/>
      <c r="G45" s="123">
        <f>'Implementation Services'!C45</f>
        <v>0</v>
      </c>
      <c r="H45" s="124">
        <f>'Implementation Services'!D45</f>
        <v>0</v>
      </c>
      <c r="I45" s="124">
        <f>'Implementation Services'!E45</f>
        <v>0</v>
      </c>
      <c r="J45" s="122"/>
      <c r="K45" s="123">
        <f>'Train-the-Trainer Training'!C45</f>
        <v>0</v>
      </c>
      <c r="L45" s="124">
        <f>'Train-the-Trainer Training'!D45</f>
        <v>0</v>
      </c>
      <c r="M45" s="125">
        <f>'Train-the-Trainer Training'!E45</f>
        <v>0</v>
      </c>
      <c r="N45" s="122"/>
      <c r="O45" s="126">
        <f t="shared" si="8"/>
        <v>0</v>
      </c>
      <c r="P45" s="127">
        <f t="shared" si="9"/>
        <v>0</v>
      </c>
    </row>
    <row r="46" spans="2:16" x14ac:dyDescent="0.35">
      <c r="B46" s="176" t="s">
        <v>107</v>
      </c>
      <c r="C46" s="122"/>
      <c r="D46" s="115">
        <f>'Application Software'!C46</f>
        <v>0</v>
      </c>
      <c r="E46" s="115">
        <f>'Application Software'!D46</f>
        <v>0</v>
      </c>
      <c r="F46" s="122"/>
      <c r="G46" s="123">
        <f>'Implementation Services'!C46</f>
        <v>0</v>
      </c>
      <c r="H46" s="124">
        <f>'Implementation Services'!D46</f>
        <v>0</v>
      </c>
      <c r="I46" s="124">
        <f>'Implementation Services'!E46</f>
        <v>0</v>
      </c>
      <c r="J46" s="122"/>
      <c r="K46" s="123">
        <f>'Train-the-Trainer Training'!C46</f>
        <v>0</v>
      </c>
      <c r="L46" s="124">
        <f>'Train-the-Trainer Training'!D46</f>
        <v>0</v>
      </c>
      <c r="M46" s="125">
        <f>'Train-the-Trainer Training'!E46</f>
        <v>0</v>
      </c>
      <c r="N46" s="122"/>
      <c r="O46" s="126">
        <f t="shared" si="8"/>
        <v>0</v>
      </c>
      <c r="P46" s="127">
        <f t="shared" si="9"/>
        <v>0</v>
      </c>
    </row>
    <row r="47" spans="2:16" x14ac:dyDescent="0.35">
      <c r="B47" s="176" t="s">
        <v>108</v>
      </c>
      <c r="C47" s="122"/>
      <c r="D47" s="115">
        <f>'Application Software'!C47</f>
        <v>0</v>
      </c>
      <c r="E47" s="115">
        <f>'Application Software'!D47</f>
        <v>0</v>
      </c>
      <c r="F47" s="122"/>
      <c r="G47" s="123">
        <f>'Implementation Services'!C47</f>
        <v>0</v>
      </c>
      <c r="H47" s="124">
        <f>'Implementation Services'!D47</f>
        <v>0</v>
      </c>
      <c r="I47" s="124">
        <f>'Implementation Services'!E47</f>
        <v>0</v>
      </c>
      <c r="J47" s="122"/>
      <c r="K47" s="123">
        <f>'Train-the-Trainer Training'!C47</f>
        <v>0</v>
      </c>
      <c r="L47" s="124">
        <f>'Train-the-Trainer Training'!D47</f>
        <v>0</v>
      </c>
      <c r="M47" s="125">
        <f>'Train-the-Trainer Training'!E47</f>
        <v>0</v>
      </c>
      <c r="N47" s="122"/>
      <c r="O47" s="126">
        <f t="shared" si="8"/>
        <v>0</v>
      </c>
      <c r="P47" s="127">
        <f t="shared" si="9"/>
        <v>0</v>
      </c>
    </row>
    <row r="48" spans="2:16" x14ac:dyDescent="0.35">
      <c r="B48" s="176" t="s">
        <v>109</v>
      </c>
      <c r="C48" s="122"/>
      <c r="D48" s="115">
        <f>'Application Software'!C48</f>
        <v>0</v>
      </c>
      <c r="E48" s="115">
        <f>'Application Software'!D48</f>
        <v>0</v>
      </c>
      <c r="F48" s="122"/>
      <c r="G48" s="123">
        <f>'Implementation Services'!C48</f>
        <v>0</v>
      </c>
      <c r="H48" s="124">
        <f>'Implementation Services'!D48</f>
        <v>0</v>
      </c>
      <c r="I48" s="124">
        <f>'Implementation Services'!E48</f>
        <v>0</v>
      </c>
      <c r="J48" s="122"/>
      <c r="K48" s="123">
        <f>'Train-the-Trainer Training'!C48</f>
        <v>0</v>
      </c>
      <c r="L48" s="124">
        <f>'Train-the-Trainer Training'!D48</f>
        <v>0</v>
      </c>
      <c r="M48" s="125">
        <f>'Train-the-Trainer Training'!E48</f>
        <v>0</v>
      </c>
      <c r="N48" s="122"/>
      <c r="O48" s="126">
        <f t="shared" si="8"/>
        <v>0</v>
      </c>
      <c r="P48" s="127">
        <f t="shared" si="9"/>
        <v>0</v>
      </c>
    </row>
    <row r="49" spans="2:16" x14ac:dyDescent="0.35">
      <c r="B49" s="176" t="s">
        <v>110</v>
      </c>
      <c r="C49" s="122"/>
      <c r="D49" s="115">
        <f>'Application Software'!C49</f>
        <v>0</v>
      </c>
      <c r="E49" s="115">
        <f>'Application Software'!D49</f>
        <v>0</v>
      </c>
      <c r="F49" s="122"/>
      <c r="G49" s="123">
        <f>'Implementation Services'!C49</f>
        <v>0</v>
      </c>
      <c r="H49" s="124">
        <f>'Implementation Services'!D49</f>
        <v>0</v>
      </c>
      <c r="I49" s="124">
        <f>'Implementation Services'!E49</f>
        <v>0</v>
      </c>
      <c r="J49" s="122"/>
      <c r="K49" s="123">
        <f>'Train-the-Trainer Training'!C49</f>
        <v>0</v>
      </c>
      <c r="L49" s="124">
        <f>'Train-the-Trainer Training'!D49</f>
        <v>0</v>
      </c>
      <c r="M49" s="125">
        <f>'Train-the-Trainer Training'!E49</f>
        <v>0</v>
      </c>
      <c r="N49" s="122"/>
      <c r="O49" s="126">
        <f t="shared" si="8"/>
        <v>0</v>
      </c>
      <c r="P49" s="127">
        <f t="shared" si="9"/>
        <v>0</v>
      </c>
    </row>
    <row r="50" spans="2:16" x14ac:dyDescent="0.35">
      <c r="B50" s="176" t="s">
        <v>111</v>
      </c>
      <c r="C50" s="122"/>
      <c r="D50" s="115">
        <f>'Application Software'!C50</f>
        <v>0</v>
      </c>
      <c r="E50" s="115">
        <f>'Application Software'!D50</f>
        <v>0</v>
      </c>
      <c r="F50" s="122"/>
      <c r="G50" s="123">
        <f>'Implementation Services'!C50</f>
        <v>0</v>
      </c>
      <c r="H50" s="124">
        <f>'Implementation Services'!D50</f>
        <v>0</v>
      </c>
      <c r="I50" s="124">
        <f>'Implementation Services'!E50</f>
        <v>0</v>
      </c>
      <c r="J50" s="122"/>
      <c r="K50" s="123">
        <f>'Train-the-Trainer Training'!C50</f>
        <v>0</v>
      </c>
      <c r="L50" s="124">
        <f>'Train-the-Trainer Training'!D50</f>
        <v>0</v>
      </c>
      <c r="M50" s="125">
        <f>'Train-the-Trainer Training'!E50</f>
        <v>0</v>
      </c>
      <c r="N50" s="122"/>
      <c r="O50" s="126">
        <f t="shared" si="8"/>
        <v>0</v>
      </c>
      <c r="P50" s="127">
        <f t="shared" si="9"/>
        <v>0</v>
      </c>
    </row>
    <row r="51" spans="2:16" x14ac:dyDescent="0.35">
      <c r="B51" s="176" t="s">
        <v>112</v>
      </c>
      <c r="C51" s="122"/>
      <c r="D51" s="115">
        <f>'Application Software'!C51</f>
        <v>0</v>
      </c>
      <c r="E51" s="115">
        <f>'Application Software'!D51</f>
        <v>0</v>
      </c>
      <c r="F51" s="122"/>
      <c r="G51" s="123">
        <f>'Implementation Services'!C51</f>
        <v>0</v>
      </c>
      <c r="H51" s="124">
        <f>'Implementation Services'!D51</f>
        <v>0</v>
      </c>
      <c r="I51" s="124">
        <f>'Implementation Services'!E51</f>
        <v>0</v>
      </c>
      <c r="J51" s="122"/>
      <c r="K51" s="123">
        <f>'Train-the-Trainer Training'!C51</f>
        <v>0</v>
      </c>
      <c r="L51" s="124">
        <f>'Train-the-Trainer Training'!D51</f>
        <v>0</v>
      </c>
      <c r="M51" s="125">
        <f>'Train-the-Trainer Training'!E51</f>
        <v>0</v>
      </c>
      <c r="N51" s="122"/>
      <c r="O51" s="126">
        <f t="shared" si="8"/>
        <v>0</v>
      </c>
      <c r="P51" s="127">
        <f t="shared" si="9"/>
        <v>0</v>
      </c>
    </row>
    <row r="52" spans="2:16" x14ac:dyDescent="0.35">
      <c r="B52" s="176" t="s">
        <v>113</v>
      </c>
      <c r="C52" s="122"/>
      <c r="D52" s="115">
        <f>'Application Software'!C52</f>
        <v>0</v>
      </c>
      <c r="E52" s="115">
        <f>'Application Software'!D52</f>
        <v>0</v>
      </c>
      <c r="F52" s="122"/>
      <c r="G52" s="123">
        <f>'Implementation Services'!C52</f>
        <v>0</v>
      </c>
      <c r="H52" s="124">
        <f>'Implementation Services'!D52</f>
        <v>0</v>
      </c>
      <c r="I52" s="124">
        <f>'Implementation Services'!E52</f>
        <v>0</v>
      </c>
      <c r="J52" s="122"/>
      <c r="K52" s="123">
        <f>'Train-the-Trainer Training'!C52</f>
        <v>0</v>
      </c>
      <c r="L52" s="124">
        <f>'Train-the-Trainer Training'!D52</f>
        <v>0</v>
      </c>
      <c r="M52" s="125">
        <f>'Train-the-Trainer Training'!E52</f>
        <v>0</v>
      </c>
      <c r="N52" s="122"/>
      <c r="O52" s="126">
        <f t="shared" si="8"/>
        <v>0</v>
      </c>
      <c r="P52" s="127">
        <f t="shared" si="9"/>
        <v>0</v>
      </c>
    </row>
    <row r="53" spans="2:16" x14ac:dyDescent="0.35">
      <c r="B53" s="176" t="s">
        <v>114</v>
      </c>
      <c r="C53" s="122"/>
      <c r="D53" s="115">
        <f>'Application Software'!C53</f>
        <v>0</v>
      </c>
      <c r="E53" s="115">
        <f>'Application Software'!D53</f>
        <v>0</v>
      </c>
      <c r="F53" s="122"/>
      <c r="G53" s="123">
        <f>'Implementation Services'!C53</f>
        <v>0</v>
      </c>
      <c r="H53" s="124">
        <f>'Implementation Services'!D53</f>
        <v>0</v>
      </c>
      <c r="I53" s="124">
        <f>'Implementation Services'!E53</f>
        <v>0</v>
      </c>
      <c r="J53" s="122"/>
      <c r="K53" s="123">
        <f>'Train-the-Trainer Training'!C53</f>
        <v>0</v>
      </c>
      <c r="L53" s="124">
        <f>'Train-the-Trainer Training'!D53</f>
        <v>0</v>
      </c>
      <c r="M53" s="125">
        <f>'Train-the-Trainer Training'!E53</f>
        <v>0</v>
      </c>
      <c r="N53" s="122"/>
      <c r="O53" s="126">
        <f t="shared" si="8"/>
        <v>0</v>
      </c>
      <c r="P53" s="127">
        <f t="shared" si="9"/>
        <v>0</v>
      </c>
    </row>
    <row r="54" spans="2:16" x14ac:dyDescent="0.35">
      <c r="B54" s="176" t="s">
        <v>115</v>
      </c>
      <c r="C54" s="122"/>
      <c r="D54" s="115">
        <f>'Application Software'!C54</f>
        <v>0</v>
      </c>
      <c r="E54" s="115">
        <f>'Application Software'!D54</f>
        <v>0</v>
      </c>
      <c r="F54" s="122"/>
      <c r="G54" s="123">
        <f>'Implementation Services'!C54</f>
        <v>0</v>
      </c>
      <c r="H54" s="124">
        <f>'Implementation Services'!D54</f>
        <v>0</v>
      </c>
      <c r="I54" s="124">
        <f>'Implementation Services'!E54</f>
        <v>0</v>
      </c>
      <c r="J54" s="122"/>
      <c r="K54" s="123">
        <f>'Train-the-Trainer Training'!C54</f>
        <v>0</v>
      </c>
      <c r="L54" s="124">
        <f>'Train-the-Trainer Training'!D54</f>
        <v>0</v>
      </c>
      <c r="M54" s="125">
        <f>'Train-the-Trainer Training'!E54</f>
        <v>0</v>
      </c>
      <c r="N54" s="122"/>
      <c r="O54" s="126">
        <f t="shared" si="8"/>
        <v>0</v>
      </c>
      <c r="P54" s="127">
        <f t="shared" si="9"/>
        <v>0</v>
      </c>
    </row>
    <row r="55" spans="2:16" x14ac:dyDescent="0.35">
      <c r="B55" s="176" t="s">
        <v>116</v>
      </c>
      <c r="C55" s="122"/>
      <c r="D55" s="115">
        <f>'Application Software'!C55</f>
        <v>0</v>
      </c>
      <c r="E55" s="115">
        <f>'Application Software'!D55</f>
        <v>0</v>
      </c>
      <c r="F55" s="122"/>
      <c r="G55" s="123">
        <f>'Implementation Services'!C55</f>
        <v>0</v>
      </c>
      <c r="H55" s="124">
        <f>'Implementation Services'!D55</f>
        <v>0</v>
      </c>
      <c r="I55" s="124">
        <f>'Implementation Services'!E55</f>
        <v>0</v>
      </c>
      <c r="J55" s="122"/>
      <c r="K55" s="123">
        <f>'Train-the-Trainer Training'!C55</f>
        <v>0</v>
      </c>
      <c r="L55" s="124">
        <f>'Train-the-Trainer Training'!D55</f>
        <v>0</v>
      </c>
      <c r="M55" s="125">
        <f>'Train-the-Trainer Training'!E55</f>
        <v>0</v>
      </c>
      <c r="N55" s="122"/>
      <c r="O55" s="126">
        <f t="shared" si="8"/>
        <v>0</v>
      </c>
      <c r="P55" s="127">
        <f t="shared" si="9"/>
        <v>0</v>
      </c>
    </row>
    <row r="56" spans="2:16" x14ac:dyDescent="0.35">
      <c r="B56" s="176" t="s">
        <v>117</v>
      </c>
      <c r="C56" s="122"/>
      <c r="D56" s="115">
        <f>'Application Software'!C56</f>
        <v>0</v>
      </c>
      <c r="E56" s="115">
        <f>'Application Software'!D56</f>
        <v>0</v>
      </c>
      <c r="F56" s="122"/>
      <c r="G56" s="123">
        <f>'Implementation Services'!C56</f>
        <v>0</v>
      </c>
      <c r="H56" s="124">
        <f>'Implementation Services'!D56</f>
        <v>0</v>
      </c>
      <c r="I56" s="124">
        <f>'Implementation Services'!E56</f>
        <v>0</v>
      </c>
      <c r="J56" s="122"/>
      <c r="K56" s="123">
        <f>'Train-the-Trainer Training'!C56</f>
        <v>0</v>
      </c>
      <c r="L56" s="124">
        <f>'Train-the-Trainer Training'!D56</f>
        <v>0</v>
      </c>
      <c r="M56" s="125">
        <f>'Train-the-Trainer Training'!E56</f>
        <v>0</v>
      </c>
      <c r="N56" s="122"/>
      <c r="O56" s="126">
        <f t="shared" si="8"/>
        <v>0</v>
      </c>
      <c r="P56" s="127">
        <f t="shared" si="9"/>
        <v>0</v>
      </c>
    </row>
    <row r="57" spans="2:16" x14ac:dyDescent="0.35">
      <c r="B57" s="176" t="s">
        <v>118</v>
      </c>
      <c r="C57" s="122"/>
      <c r="D57" s="115">
        <f>'Application Software'!C57</f>
        <v>0</v>
      </c>
      <c r="E57" s="115">
        <f>'Application Software'!D57</f>
        <v>0</v>
      </c>
      <c r="F57" s="122"/>
      <c r="G57" s="123">
        <f>'Implementation Services'!C57</f>
        <v>0</v>
      </c>
      <c r="H57" s="124">
        <f>'Implementation Services'!D57</f>
        <v>0</v>
      </c>
      <c r="I57" s="124">
        <f>'Implementation Services'!E57</f>
        <v>0</v>
      </c>
      <c r="J57" s="122"/>
      <c r="K57" s="123">
        <f>'Train-the-Trainer Training'!C57</f>
        <v>0</v>
      </c>
      <c r="L57" s="124">
        <f>'Train-the-Trainer Training'!D57</f>
        <v>0</v>
      </c>
      <c r="M57" s="125">
        <f>'Train-the-Trainer Training'!E57</f>
        <v>0</v>
      </c>
      <c r="N57" s="122"/>
      <c r="O57" s="126">
        <f t="shared" si="8"/>
        <v>0</v>
      </c>
      <c r="P57" s="127">
        <f t="shared" si="9"/>
        <v>0</v>
      </c>
    </row>
    <row r="58" spans="2:16" x14ac:dyDescent="0.35">
      <c r="B58" s="176" t="s">
        <v>119</v>
      </c>
      <c r="C58" s="122"/>
      <c r="D58" s="115">
        <f>'Application Software'!C58</f>
        <v>0</v>
      </c>
      <c r="E58" s="115">
        <f>'Application Software'!D58</f>
        <v>0</v>
      </c>
      <c r="F58" s="122"/>
      <c r="G58" s="123">
        <f>'Implementation Services'!C58</f>
        <v>0</v>
      </c>
      <c r="H58" s="124">
        <f>'Implementation Services'!D58</f>
        <v>0</v>
      </c>
      <c r="I58" s="124">
        <f>'Implementation Services'!E58</f>
        <v>0</v>
      </c>
      <c r="J58" s="122"/>
      <c r="K58" s="123">
        <f>'Train-the-Trainer Training'!C58</f>
        <v>0</v>
      </c>
      <c r="L58" s="124">
        <f>'Train-the-Trainer Training'!D58</f>
        <v>0</v>
      </c>
      <c r="M58" s="125">
        <f>'Train-the-Trainer Training'!E58</f>
        <v>0</v>
      </c>
      <c r="N58" s="122"/>
      <c r="O58" s="126">
        <f t="shared" si="8"/>
        <v>0</v>
      </c>
      <c r="P58" s="127">
        <f t="shared" si="9"/>
        <v>0</v>
      </c>
    </row>
    <row r="59" spans="2:16" x14ac:dyDescent="0.35">
      <c r="B59" s="176" t="s">
        <v>120</v>
      </c>
      <c r="C59" s="122"/>
      <c r="D59" s="115">
        <f>'Application Software'!C59</f>
        <v>0</v>
      </c>
      <c r="E59" s="115">
        <f>'Application Software'!D59</f>
        <v>0</v>
      </c>
      <c r="F59" s="122"/>
      <c r="G59" s="123">
        <f>'Implementation Services'!C59</f>
        <v>0</v>
      </c>
      <c r="H59" s="124">
        <f>'Implementation Services'!D59</f>
        <v>0</v>
      </c>
      <c r="I59" s="124">
        <f>'Implementation Services'!E59</f>
        <v>0</v>
      </c>
      <c r="J59" s="122"/>
      <c r="K59" s="123">
        <f>'Train-the-Trainer Training'!C59</f>
        <v>0</v>
      </c>
      <c r="L59" s="124">
        <f>'Train-the-Trainer Training'!D59</f>
        <v>0</v>
      </c>
      <c r="M59" s="125">
        <f>'Train-the-Trainer Training'!E59</f>
        <v>0</v>
      </c>
      <c r="N59" s="122"/>
      <c r="O59" s="126">
        <f t="shared" si="8"/>
        <v>0</v>
      </c>
      <c r="P59" s="127">
        <f t="shared" si="9"/>
        <v>0</v>
      </c>
    </row>
    <row r="60" spans="2:16" x14ac:dyDescent="0.35">
      <c r="B60" s="176" t="s">
        <v>121</v>
      </c>
      <c r="C60" s="122"/>
      <c r="D60" s="115">
        <f>'Application Software'!C60</f>
        <v>0</v>
      </c>
      <c r="E60" s="115">
        <f>'Application Software'!D60</f>
        <v>0</v>
      </c>
      <c r="F60" s="122"/>
      <c r="G60" s="123">
        <f>'Implementation Services'!C60</f>
        <v>0</v>
      </c>
      <c r="H60" s="124">
        <f>'Implementation Services'!D60</f>
        <v>0</v>
      </c>
      <c r="I60" s="124">
        <f>'Implementation Services'!E60</f>
        <v>0</v>
      </c>
      <c r="J60" s="122"/>
      <c r="K60" s="123">
        <f>'Train-the-Trainer Training'!C60</f>
        <v>0</v>
      </c>
      <c r="L60" s="124">
        <f>'Train-the-Trainer Training'!D60</f>
        <v>0</v>
      </c>
      <c r="M60" s="125">
        <f>'Train-the-Trainer Training'!E60</f>
        <v>0</v>
      </c>
      <c r="N60" s="122"/>
      <c r="O60" s="126">
        <f t="shared" si="8"/>
        <v>0</v>
      </c>
      <c r="P60" s="127">
        <f t="shared" si="9"/>
        <v>0</v>
      </c>
    </row>
    <row r="61" spans="2:16" x14ac:dyDescent="0.35">
      <c r="B61" s="176" t="s">
        <v>122</v>
      </c>
      <c r="C61" s="122"/>
      <c r="D61" s="115">
        <f>'Application Software'!C61</f>
        <v>0</v>
      </c>
      <c r="E61" s="115">
        <f>'Application Software'!D61</f>
        <v>0</v>
      </c>
      <c r="F61" s="122"/>
      <c r="G61" s="123">
        <f>'Implementation Services'!C61</f>
        <v>0</v>
      </c>
      <c r="H61" s="124">
        <f>'Implementation Services'!D61</f>
        <v>0</v>
      </c>
      <c r="I61" s="124">
        <f>'Implementation Services'!E61</f>
        <v>0</v>
      </c>
      <c r="J61" s="122"/>
      <c r="K61" s="123">
        <f>'Train-the-Trainer Training'!C61</f>
        <v>0</v>
      </c>
      <c r="L61" s="124">
        <f>'Train-the-Trainer Training'!D61</f>
        <v>0</v>
      </c>
      <c r="M61" s="125">
        <f>'Train-the-Trainer Training'!E61</f>
        <v>0</v>
      </c>
      <c r="N61" s="122"/>
      <c r="O61" s="126">
        <f t="shared" si="8"/>
        <v>0</v>
      </c>
      <c r="P61" s="127">
        <f t="shared" si="9"/>
        <v>0</v>
      </c>
    </row>
    <row r="62" spans="2:16" x14ac:dyDescent="0.35">
      <c r="B62" s="176" t="s">
        <v>123</v>
      </c>
      <c r="C62" s="122"/>
      <c r="D62" s="115">
        <f>'Application Software'!C62</f>
        <v>0</v>
      </c>
      <c r="E62" s="115">
        <f>'Application Software'!D62</f>
        <v>0</v>
      </c>
      <c r="F62" s="122"/>
      <c r="G62" s="123">
        <f>'Implementation Services'!C62</f>
        <v>0</v>
      </c>
      <c r="H62" s="124">
        <f>'Implementation Services'!D62</f>
        <v>0</v>
      </c>
      <c r="I62" s="124">
        <f>'Implementation Services'!E62</f>
        <v>0</v>
      </c>
      <c r="J62" s="122"/>
      <c r="K62" s="123">
        <f>'Train-the-Trainer Training'!C62</f>
        <v>0</v>
      </c>
      <c r="L62" s="124">
        <f>'Train-the-Trainer Training'!D62</f>
        <v>0</v>
      </c>
      <c r="M62" s="125">
        <f>'Train-the-Trainer Training'!E62</f>
        <v>0</v>
      </c>
      <c r="N62" s="122"/>
      <c r="O62" s="126">
        <f t="shared" si="8"/>
        <v>0</v>
      </c>
      <c r="P62" s="127">
        <f t="shared" si="9"/>
        <v>0</v>
      </c>
    </row>
    <row r="63" spans="2:16" x14ac:dyDescent="0.35">
      <c r="B63" s="176" t="s">
        <v>124</v>
      </c>
      <c r="C63" s="122"/>
      <c r="D63" s="115">
        <f>'Application Software'!C63</f>
        <v>0</v>
      </c>
      <c r="E63" s="115">
        <f>'Application Software'!D63</f>
        <v>0</v>
      </c>
      <c r="F63" s="122"/>
      <c r="G63" s="123">
        <f>'Implementation Services'!C63</f>
        <v>0</v>
      </c>
      <c r="H63" s="124">
        <f>'Implementation Services'!D63</f>
        <v>0</v>
      </c>
      <c r="I63" s="124">
        <f>'Implementation Services'!E63</f>
        <v>0</v>
      </c>
      <c r="J63" s="122"/>
      <c r="K63" s="123">
        <f>'Train-the-Trainer Training'!C63</f>
        <v>0</v>
      </c>
      <c r="L63" s="124">
        <f>'Train-the-Trainer Training'!D63</f>
        <v>0</v>
      </c>
      <c r="M63" s="125">
        <f>'Train-the-Trainer Training'!E63</f>
        <v>0</v>
      </c>
      <c r="N63" s="122"/>
      <c r="O63" s="126">
        <f t="shared" si="8"/>
        <v>0</v>
      </c>
      <c r="P63" s="127">
        <f t="shared" si="9"/>
        <v>0</v>
      </c>
    </row>
    <row r="64" spans="2:16" x14ac:dyDescent="0.35">
      <c r="B64" s="176" t="s">
        <v>125</v>
      </c>
      <c r="C64" s="122"/>
      <c r="D64" s="115">
        <f>'Application Software'!C64</f>
        <v>0</v>
      </c>
      <c r="E64" s="115">
        <f>'Application Software'!D64</f>
        <v>0</v>
      </c>
      <c r="F64" s="122"/>
      <c r="G64" s="123">
        <f>'Implementation Services'!C64</f>
        <v>0</v>
      </c>
      <c r="H64" s="124">
        <f>'Implementation Services'!D64</f>
        <v>0</v>
      </c>
      <c r="I64" s="124">
        <f>'Implementation Services'!E64</f>
        <v>0</v>
      </c>
      <c r="J64" s="122"/>
      <c r="K64" s="123">
        <f>'Train-the-Trainer Training'!C64</f>
        <v>0</v>
      </c>
      <c r="L64" s="124">
        <f>'Train-the-Trainer Training'!D64</f>
        <v>0</v>
      </c>
      <c r="M64" s="125">
        <f>'Train-the-Trainer Training'!E64</f>
        <v>0</v>
      </c>
      <c r="N64" s="122"/>
      <c r="O64" s="126">
        <f t="shared" si="8"/>
        <v>0</v>
      </c>
      <c r="P64" s="127">
        <f t="shared" si="9"/>
        <v>0</v>
      </c>
    </row>
    <row r="65" spans="2:16" x14ac:dyDescent="0.35">
      <c r="B65" s="176" t="s">
        <v>126</v>
      </c>
      <c r="C65" s="122"/>
      <c r="D65" s="115">
        <f>'Application Software'!C65</f>
        <v>0</v>
      </c>
      <c r="E65" s="115">
        <f>'Application Software'!D65</f>
        <v>0</v>
      </c>
      <c r="F65" s="122"/>
      <c r="G65" s="123">
        <f>'Implementation Services'!C65</f>
        <v>0</v>
      </c>
      <c r="H65" s="124">
        <f>'Implementation Services'!D65</f>
        <v>0</v>
      </c>
      <c r="I65" s="124">
        <f>'Implementation Services'!E65</f>
        <v>0</v>
      </c>
      <c r="J65" s="122"/>
      <c r="K65" s="123">
        <f>'Train-the-Trainer Training'!C65</f>
        <v>0</v>
      </c>
      <c r="L65" s="124">
        <f>'Train-the-Trainer Training'!D65</f>
        <v>0</v>
      </c>
      <c r="M65" s="125">
        <f>'Train-the-Trainer Training'!E65</f>
        <v>0</v>
      </c>
      <c r="N65" s="122"/>
      <c r="O65" s="126">
        <f t="shared" si="8"/>
        <v>0</v>
      </c>
      <c r="P65" s="127">
        <f t="shared" si="9"/>
        <v>0</v>
      </c>
    </row>
    <row r="66" spans="2:16" x14ac:dyDescent="0.35">
      <c r="B66" s="176" t="s">
        <v>127</v>
      </c>
      <c r="C66" s="122"/>
      <c r="D66" s="115">
        <f>'Application Software'!C66</f>
        <v>0</v>
      </c>
      <c r="E66" s="115">
        <f>'Application Software'!D66</f>
        <v>0</v>
      </c>
      <c r="F66" s="122"/>
      <c r="G66" s="123">
        <f>'Implementation Services'!C66</f>
        <v>0</v>
      </c>
      <c r="H66" s="124">
        <f>'Implementation Services'!D66</f>
        <v>0</v>
      </c>
      <c r="I66" s="124">
        <f>'Implementation Services'!E66</f>
        <v>0</v>
      </c>
      <c r="J66" s="122"/>
      <c r="K66" s="123">
        <f>'Train-the-Trainer Training'!C66</f>
        <v>0</v>
      </c>
      <c r="L66" s="124">
        <f>'Train-the-Trainer Training'!D66</f>
        <v>0</v>
      </c>
      <c r="M66" s="125">
        <f>'Train-the-Trainer Training'!E66</f>
        <v>0</v>
      </c>
      <c r="N66" s="122"/>
      <c r="O66" s="126">
        <f t="shared" si="8"/>
        <v>0</v>
      </c>
      <c r="P66" s="127">
        <f t="shared" si="9"/>
        <v>0</v>
      </c>
    </row>
    <row r="67" spans="2:16" x14ac:dyDescent="0.35">
      <c r="B67" s="176" t="s">
        <v>128</v>
      </c>
      <c r="C67" s="122"/>
      <c r="D67" s="115">
        <f>'Application Software'!C67</f>
        <v>0</v>
      </c>
      <c r="E67" s="115">
        <f>'Application Software'!D67</f>
        <v>0</v>
      </c>
      <c r="F67" s="122"/>
      <c r="G67" s="123">
        <f>'Implementation Services'!C67</f>
        <v>0</v>
      </c>
      <c r="H67" s="124">
        <f>'Implementation Services'!D67</f>
        <v>0</v>
      </c>
      <c r="I67" s="124">
        <f>'Implementation Services'!E67</f>
        <v>0</v>
      </c>
      <c r="J67" s="122"/>
      <c r="K67" s="123">
        <f>'Train-the-Trainer Training'!C67</f>
        <v>0</v>
      </c>
      <c r="L67" s="124">
        <f>'Train-the-Trainer Training'!D67</f>
        <v>0</v>
      </c>
      <c r="M67" s="125">
        <f>'Train-the-Trainer Training'!E67</f>
        <v>0</v>
      </c>
      <c r="N67" s="122"/>
      <c r="O67" s="126">
        <f t="shared" si="8"/>
        <v>0</v>
      </c>
      <c r="P67" s="127">
        <f t="shared" si="9"/>
        <v>0</v>
      </c>
    </row>
    <row r="68" spans="2:16" x14ac:dyDescent="0.35">
      <c r="B68" s="176" t="s">
        <v>129</v>
      </c>
      <c r="C68" s="122"/>
      <c r="D68" s="115">
        <f>'Application Software'!C68</f>
        <v>0</v>
      </c>
      <c r="E68" s="115">
        <f>'Application Software'!D68</f>
        <v>0</v>
      </c>
      <c r="F68" s="122"/>
      <c r="G68" s="123">
        <f>'Implementation Services'!C68</f>
        <v>0</v>
      </c>
      <c r="H68" s="124">
        <f>'Implementation Services'!D68</f>
        <v>0</v>
      </c>
      <c r="I68" s="124">
        <f>'Implementation Services'!E68</f>
        <v>0</v>
      </c>
      <c r="J68" s="122"/>
      <c r="K68" s="123">
        <f>'Train-the-Trainer Training'!C68</f>
        <v>0</v>
      </c>
      <c r="L68" s="124">
        <f>'Train-the-Trainer Training'!D68</f>
        <v>0</v>
      </c>
      <c r="M68" s="125">
        <f>'Train-the-Trainer Training'!E68</f>
        <v>0</v>
      </c>
      <c r="N68" s="122"/>
      <c r="O68" s="126">
        <f t="shared" si="8"/>
        <v>0</v>
      </c>
      <c r="P68" s="127">
        <f t="shared" si="9"/>
        <v>0</v>
      </c>
    </row>
    <row r="69" spans="2:16" x14ac:dyDescent="0.35">
      <c r="B69" s="176" t="s">
        <v>130</v>
      </c>
      <c r="C69" s="122"/>
      <c r="D69" s="115">
        <f>'Application Software'!C69</f>
        <v>0</v>
      </c>
      <c r="E69" s="115">
        <f>'Application Software'!D69</f>
        <v>0</v>
      </c>
      <c r="F69" s="122"/>
      <c r="G69" s="123">
        <f>'Implementation Services'!C69</f>
        <v>0</v>
      </c>
      <c r="H69" s="124">
        <f>'Implementation Services'!D69</f>
        <v>0</v>
      </c>
      <c r="I69" s="124">
        <f>'Implementation Services'!E69</f>
        <v>0</v>
      </c>
      <c r="J69" s="122"/>
      <c r="K69" s="123">
        <f>'Train-the-Trainer Training'!C69</f>
        <v>0</v>
      </c>
      <c r="L69" s="124">
        <f>'Train-the-Trainer Training'!D69</f>
        <v>0</v>
      </c>
      <c r="M69" s="125">
        <f>'Train-the-Trainer Training'!E69</f>
        <v>0</v>
      </c>
      <c r="N69" s="122"/>
      <c r="O69" s="126">
        <f t="shared" si="8"/>
        <v>0</v>
      </c>
      <c r="P69" s="127">
        <f t="shared" si="9"/>
        <v>0</v>
      </c>
    </row>
    <row r="70" spans="2:16" x14ac:dyDescent="0.35">
      <c r="B70" s="176" t="s">
        <v>131</v>
      </c>
      <c r="C70" s="122"/>
      <c r="D70" s="115">
        <f>'Application Software'!C70</f>
        <v>0</v>
      </c>
      <c r="E70" s="115">
        <f>'Application Software'!D70</f>
        <v>0</v>
      </c>
      <c r="F70" s="122"/>
      <c r="G70" s="123">
        <f>'Implementation Services'!C70</f>
        <v>0</v>
      </c>
      <c r="H70" s="124">
        <f>'Implementation Services'!D70</f>
        <v>0</v>
      </c>
      <c r="I70" s="124">
        <f>'Implementation Services'!E70</f>
        <v>0</v>
      </c>
      <c r="J70" s="122"/>
      <c r="K70" s="123">
        <f>'Train-the-Trainer Training'!C70</f>
        <v>0</v>
      </c>
      <c r="L70" s="124">
        <f>'Train-the-Trainer Training'!D70</f>
        <v>0</v>
      </c>
      <c r="M70" s="125">
        <f>'Train-the-Trainer Training'!E70</f>
        <v>0</v>
      </c>
      <c r="N70" s="122"/>
      <c r="O70" s="126">
        <f t="shared" si="8"/>
        <v>0</v>
      </c>
      <c r="P70" s="127">
        <f t="shared" si="9"/>
        <v>0</v>
      </c>
    </row>
    <row r="71" spans="2:16" x14ac:dyDescent="0.35">
      <c r="B71" s="176" t="s">
        <v>132</v>
      </c>
      <c r="C71" s="122"/>
      <c r="D71" s="115">
        <f>'Application Software'!C71</f>
        <v>0</v>
      </c>
      <c r="E71" s="115">
        <f>'Application Software'!D71</f>
        <v>0</v>
      </c>
      <c r="F71" s="122"/>
      <c r="G71" s="123">
        <f>'Implementation Services'!C71</f>
        <v>0</v>
      </c>
      <c r="H71" s="124">
        <f>'Implementation Services'!D71</f>
        <v>0</v>
      </c>
      <c r="I71" s="124">
        <f>'Implementation Services'!E71</f>
        <v>0</v>
      </c>
      <c r="J71" s="122"/>
      <c r="K71" s="123">
        <f>'Train-the-Trainer Training'!C71</f>
        <v>0</v>
      </c>
      <c r="L71" s="124">
        <f>'Train-the-Trainer Training'!D71</f>
        <v>0</v>
      </c>
      <c r="M71" s="125">
        <f>'Train-the-Trainer Training'!E71</f>
        <v>0</v>
      </c>
      <c r="N71" s="122"/>
      <c r="O71" s="126">
        <f t="shared" si="8"/>
        <v>0</v>
      </c>
      <c r="P71" s="127">
        <f t="shared" si="9"/>
        <v>0</v>
      </c>
    </row>
    <row r="72" spans="2:16" hidden="1" x14ac:dyDescent="0.35">
      <c r="B72" s="24" t="str">
        <f>"Subtotal - " &amp; B5</f>
        <v>Subtotal - Core Modules</v>
      </c>
      <c r="C72" s="5"/>
      <c r="D72" s="58">
        <f ca="1">SUM(D6:OFFSET(D72,-1,0))</f>
        <v>0</v>
      </c>
      <c r="E72" s="58">
        <f ca="1">SUM(E6:OFFSET(E72,-1,0))</f>
        <v>0</v>
      </c>
      <c r="F72" s="5"/>
      <c r="G72" s="35">
        <f ca="1">SUM(G6:OFFSET(G72,-1,0))</f>
        <v>0</v>
      </c>
      <c r="H72" s="58" t="s">
        <v>19</v>
      </c>
      <c r="I72" s="58">
        <f ca="1">SUM(I6:OFFSET(I72,-1,0))</f>
        <v>0</v>
      </c>
      <c r="J72" s="5"/>
      <c r="K72" s="35">
        <f ca="1">SUM(K6:OFFSET(K72,-1,0))</f>
        <v>0</v>
      </c>
      <c r="L72" s="58" t="s">
        <v>19</v>
      </c>
      <c r="M72" s="58">
        <f ca="1">SUM(M6:OFFSET(M72,-1,0))</f>
        <v>0</v>
      </c>
      <c r="N72" s="5"/>
      <c r="O72" s="58">
        <f ca="1">SUM(O6:OFFSET(O72,-1,0))</f>
        <v>0</v>
      </c>
      <c r="P72" s="94">
        <f ca="1">SUM(P6:OFFSET(P72,-1,0))</f>
        <v>0</v>
      </c>
    </row>
    <row r="73" spans="2:16" hidden="1" x14ac:dyDescent="0.35">
      <c r="B73" s="26" t="s">
        <v>1</v>
      </c>
      <c r="C73" s="5"/>
      <c r="D73" s="262"/>
      <c r="E73" s="263"/>
      <c r="F73" s="5"/>
      <c r="G73" s="264"/>
      <c r="H73" s="265"/>
      <c r="I73" s="266"/>
      <c r="J73" s="5"/>
      <c r="K73" s="264"/>
      <c r="L73" s="265"/>
      <c r="M73" s="266"/>
      <c r="N73" s="5"/>
      <c r="O73" s="267"/>
      <c r="P73" s="268"/>
    </row>
    <row r="74" spans="2:16" hidden="1" x14ac:dyDescent="0.35">
      <c r="B74" s="121" t="s">
        <v>19</v>
      </c>
      <c r="C74" s="122"/>
      <c r="D74" s="115">
        <f>'Application Software'!C74</f>
        <v>0</v>
      </c>
      <c r="E74" s="115">
        <f>'Application Software'!D74</f>
        <v>0</v>
      </c>
      <c r="F74" s="122"/>
      <c r="G74" s="123">
        <f>'Implementation Services'!C74</f>
        <v>0</v>
      </c>
      <c r="H74" s="124">
        <f>'Implementation Services'!D74</f>
        <v>0</v>
      </c>
      <c r="I74" s="125">
        <f>'Implementation Services'!E74</f>
        <v>0</v>
      </c>
      <c r="J74" s="122"/>
      <c r="K74" s="123">
        <f>'Train-the-Trainer Training'!C74</f>
        <v>0</v>
      </c>
      <c r="L74" s="124">
        <f>'Train-the-Trainer Training'!D74</f>
        <v>0</v>
      </c>
      <c r="M74" s="125">
        <f>'Train-the-Trainer Training'!E74</f>
        <v>0</v>
      </c>
      <c r="N74" s="122"/>
      <c r="O74" s="126">
        <f t="shared" ref="O74" si="10">SUM(D74,I74,M74)</f>
        <v>0</v>
      </c>
      <c r="P74" s="127">
        <f t="shared" ref="P74" si="11">E74</f>
        <v>0</v>
      </c>
    </row>
    <row r="75" spans="2:16" hidden="1" x14ac:dyDescent="0.35">
      <c r="B75" s="23" t="str">
        <f>"Subtotal - " &amp; B73</f>
        <v>Subtotal - Expanded Modules</v>
      </c>
      <c r="C75" s="5"/>
      <c r="D75" s="59">
        <f ca="1">SUM(D74:OFFSET(D75,-1,0))</f>
        <v>0</v>
      </c>
      <c r="E75" s="59">
        <f ca="1">SUM(E74:OFFSET(E75,-1,0))</f>
        <v>0</v>
      </c>
      <c r="F75" s="5"/>
      <c r="G75" s="32">
        <f ca="1">SUM(G74:OFFSET(G75,-1,0))</f>
        <v>0</v>
      </c>
      <c r="H75" s="29" t="s">
        <v>19</v>
      </c>
      <c r="I75" s="56">
        <f ca="1">SUM(I74:OFFSET(I75,-1,0))</f>
        <v>0</v>
      </c>
      <c r="J75" s="5"/>
      <c r="K75" s="32">
        <f ca="1">SUM(K74:OFFSET(K75,-1,0))</f>
        <v>0</v>
      </c>
      <c r="L75" s="92" t="s">
        <v>19</v>
      </c>
      <c r="M75" s="56">
        <f ca="1">SUM(M74:OFFSET(M75,-1,0))</f>
        <v>0</v>
      </c>
      <c r="N75" s="5"/>
      <c r="O75" s="56">
        <f ca="1">SUM(O74:OFFSET(O75,-1,0))</f>
        <v>0</v>
      </c>
      <c r="P75" s="63">
        <f ca="1">SUM(P74:OFFSET(P75,-1,0))</f>
        <v>0</v>
      </c>
    </row>
    <row r="76" spans="2:16" s="1" customFormat="1" ht="15" thickBot="1" x14ac:dyDescent="0.4">
      <c r="B76" s="3" t="s">
        <v>18</v>
      </c>
      <c r="C76" s="9"/>
      <c r="D76" s="60">
        <f ca="1">SUM(D72,D75)</f>
        <v>0</v>
      </c>
      <c r="E76" s="60">
        <f ca="1">SUM(E72,E75)</f>
        <v>0</v>
      </c>
      <c r="F76" s="9"/>
      <c r="G76" s="33">
        <f ca="1">SUM(G72,G75)</f>
        <v>0</v>
      </c>
      <c r="H76" s="30" t="s">
        <v>19</v>
      </c>
      <c r="I76" s="61">
        <f ca="1">SUM(I72,I75)</f>
        <v>0</v>
      </c>
      <c r="J76" s="9"/>
      <c r="K76" s="34">
        <f ca="1">SUM(K72,K75)</f>
        <v>0</v>
      </c>
      <c r="L76" s="31" t="s">
        <v>19</v>
      </c>
      <c r="M76" s="62">
        <f ca="1">SUM(M72,M75)</f>
        <v>0</v>
      </c>
      <c r="N76" s="9"/>
      <c r="O76" s="57">
        <f ca="1">SUM(O72,O75)</f>
        <v>0</v>
      </c>
      <c r="P76" s="64">
        <f ca="1">SUM(P72,P75)</f>
        <v>0</v>
      </c>
    </row>
    <row r="77" spans="2:16" x14ac:dyDescent="0.35"/>
    <row r="78" spans="2:16" x14ac:dyDescent="0.35"/>
    <row r="79" spans="2:16" x14ac:dyDescent="0.35"/>
    <row r="80" spans="2:16"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sheetData>
  <sheetProtection password="E125" sheet="1" objects="1" scenarios="1" formatRows="0"/>
  <mergeCells count="13">
    <mergeCell ref="D73:E73"/>
    <mergeCell ref="G73:I73"/>
    <mergeCell ref="K73:M73"/>
    <mergeCell ref="O73:P73"/>
    <mergeCell ref="D5:E5"/>
    <mergeCell ref="G5:I5"/>
    <mergeCell ref="K5:M5"/>
    <mergeCell ref="O5:P5"/>
    <mergeCell ref="G3:I3"/>
    <mergeCell ref="K3:M3"/>
    <mergeCell ref="O3:P3"/>
    <mergeCell ref="D3:E3"/>
    <mergeCell ref="B2:P2"/>
  </mergeCells>
  <conditionalFormatting sqref="C1:C1048576 F1:F1048576 J1:J1048576 N1:N1048576">
    <cfRule type="cellIs" dxfId="32" priority="4" operator="equal">
      <formula>""</formula>
    </cfRule>
  </conditionalFormatting>
  <conditionalFormatting sqref="B4">
    <cfRule type="expression" dxfId="31" priority="251">
      <formula>#REF!=#REF!</formula>
    </cfRule>
  </conditionalFormatting>
  <printOptions horizontalCentered="1"/>
  <pageMargins left="0.25" right="0.25" top="0.75" bottom="0.25" header="0.3" footer="0.3"/>
  <pageSetup scale="76"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25" id="{607672E9-76A6-411D-8F4E-A1A9D7C50F5B}">
            <xm:f>'Vendor Checklist'!$D$37='Vendor Checklist'!$AA$1</xm:f>
            <x14:dxf>
              <fill>
                <patternFill>
                  <bgColor rgb="FFFFFF00"/>
                </patternFill>
              </fill>
            </x14:dxf>
          </x14:cfRule>
          <xm:sqref>B74 B22:B71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39B"/>
    <pageSetUpPr fitToPage="1"/>
  </sheetPr>
  <dimension ref="A1:K212"/>
  <sheetViews>
    <sheetView showGridLines="0" zoomScale="115" zoomScaleNormal="115" workbookViewId="0">
      <pane ySplit="4" topLeftCell="A5" activePane="bottomLeft" state="frozen"/>
      <selection activeCell="C18" sqref="C18:D18"/>
      <selection pane="bottomLeft" activeCell="C5" sqref="C5"/>
    </sheetView>
  </sheetViews>
  <sheetFormatPr defaultColWidth="0" defaultRowHeight="14.5" zeroHeight="1" x14ac:dyDescent="0.35"/>
  <cols>
    <col min="1" max="1" width="3.7265625" customWidth="1"/>
    <col min="2" max="2" width="41.81640625" customWidth="1"/>
    <col min="3" max="3" width="12.7265625" style="192" customWidth="1"/>
    <col min="4" max="4" width="17.7265625" style="192" bestFit="1" customWidth="1"/>
    <col min="5" max="5" width="12.7265625" style="192" customWidth="1"/>
    <col min="6" max="6" width="18.81640625" style="193" customWidth="1"/>
    <col min="7" max="7" width="17.7265625" bestFit="1" customWidth="1"/>
    <col min="8" max="8" width="18.7265625" customWidth="1"/>
    <col min="9" max="9" width="66.7265625" customWidth="1"/>
    <col min="10" max="10" width="3.7265625" customWidth="1"/>
    <col min="11" max="11" width="0" hidden="1" customWidth="1"/>
    <col min="12" max="16384" width="9.1796875" hidden="1"/>
  </cols>
  <sheetData>
    <row r="1" spans="2:9" ht="15" thickBot="1" x14ac:dyDescent="0.4"/>
    <row r="2" spans="2:9" s="1" customFormat="1" ht="20.149999999999999" customHeight="1" x14ac:dyDescent="0.35">
      <c r="B2" s="273" t="str">
        <f>'Vendor Checklist'!D6</f>
        <v>Vendor Name</v>
      </c>
      <c r="C2" s="274"/>
      <c r="D2" s="274"/>
      <c r="E2" s="274"/>
      <c r="F2" s="274"/>
      <c r="G2" s="274"/>
      <c r="H2" s="275"/>
      <c r="I2" s="276"/>
    </row>
    <row r="3" spans="2:9" s="1" customFormat="1" ht="48" customHeight="1" x14ac:dyDescent="0.35">
      <c r="B3" s="194" t="str">
        <f ca="1">MID(CELL("Filename",B2),SEARCH("]",CELL("Filename",B2),1)+1,100)</f>
        <v>Module Information</v>
      </c>
      <c r="C3" s="277" t="s">
        <v>148</v>
      </c>
      <c r="D3" s="278"/>
      <c r="E3" s="278"/>
      <c r="F3" s="278"/>
      <c r="G3" s="278"/>
      <c r="H3" s="278"/>
      <c r="I3" s="279"/>
    </row>
    <row r="4" spans="2:9" s="1" customFormat="1" ht="30" customHeight="1" x14ac:dyDescent="0.35">
      <c r="B4" s="195"/>
      <c r="C4" s="196" t="s">
        <v>139</v>
      </c>
      <c r="D4" s="196" t="s">
        <v>140</v>
      </c>
      <c r="E4" s="196" t="s">
        <v>141</v>
      </c>
      <c r="F4" s="197" t="s">
        <v>142</v>
      </c>
      <c r="G4" s="197" t="s">
        <v>143</v>
      </c>
      <c r="H4" s="197" t="s">
        <v>144</v>
      </c>
      <c r="I4" s="198" t="s">
        <v>11</v>
      </c>
    </row>
    <row r="5" spans="2:9" x14ac:dyDescent="0.35">
      <c r="B5" s="199" t="str">
        <f>'Module Summary'!B6</f>
        <v>Accounts Payable</v>
      </c>
      <c r="C5" s="200"/>
      <c r="D5" s="200"/>
      <c r="E5" s="200"/>
      <c r="F5" s="201" t="s">
        <v>145</v>
      </c>
      <c r="G5" s="202"/>
      <c r="H5" s="203"/>
      <c r="I5" s="204"/>
    </row>
    <row r="6" spans="2:9" x14ac:dyDescent="0.35">
      <c r="B6" s="199" t="str">
        <f>'Module Summary'!B7</f>
        <v>Bank Reconciliation</v>
      </c>
      <c r="C6" s="200"/>
      <c r="D6" s="200"/>
      <c r="E6" s="200"/>
      <c r="F6" s="201" t="s">
        <v>145</v>
      </c>
      <c r="G6" s="202"/>
      <c r="H6" s="203"/>
      <c r="I6" s="204"/>
    </row>
    <row r="7" spans="2:9" x14ac:dyDescent="0.35">
      <c r="B7" s="199" t="str">
        <f>'Module Summary'!B8</f>
        <v>Budgeting</v>
      </c>
      <c r="C7" s="200"/>
      <c r="D7" s="200"/>
      <c r="E7" s="200"/>
      <c r="F7" s="201" t="s">
        <v>145</v>
      </c>
      <c r="G7" s="202"/>
      <c r="H7" s="203"/>
      <c r="I7" s="204"/>
    </row>
    <row r="8" spans="2:9" x14ac:dyDescent="0.35">
      <c r="B8" s="199" t="str">
        <f>'Module Summary'!B9</f>
        <v>Cash Receipting</v>
      </c>
      <c r="C8" s="200"/>
      <c r="D8" s="200"/>
      <c r="E8" s="200"/>
      <c r="F8" s="201" t="s">
        <v>145</v>
      </c>
      <c r="G8" s="202"/>
      <c r="H8" s="203"/>
      <c r="I8" s="204"/>
    </row>
    <row r="9" spans="2:9" x14ac:dyDescent="0.35">
      <c r="B9" s="199" t="str">
        <f>'Module Summary'!B10</f>
        <v>Contract Management</v>
      </c>
      <c r="C9" s="200"/>
      <c r="D9" s="200"/>
      <c r="E9" s="200"/>
      <c r="F9" s="201" t="s">
        <v>145</v>
      </c>
      <c r="G9" s="202"/>
      <c r="H9" s="203"/>
      <c r="I9" s="204"/>
    </row>
    <row r="10" spans="2:9" x14ac:dyDescent="0.35">
      <c r="B10" s="199" t="str">
        <f>'Module Summary'!B11</f>
        <v>Fixed Assets</v>
      </c>
      <c r="C10" s="200"/>
      <c r="D10" s="200"/>
      <c r="E10" s="200"/>
      <c r="F10" s="201" t="s">
        <v>145</v>
      </c>
      <c r="G10" s="202"/>
      <c r="H10" s="203"/>
      <c r="I10" s="204"/>
    </row>
    <row r="11" spans="2:9" x14ac:dyDescent="0.35">
      <c r="B11" s="199" t="str">
        <f>'Module Summary'!B12</f>
        <v>General and Technical</v>
      </c>
      <c r="C11" s="200"/>
      <c r="D11" s="200"/>
      <c r="E11" s="200"/>
      <c r="F11" s="201" t="s">
        <v>145</v>
      </c>
      <c r="G11" s="202"/>
      <c r="H11" s="203"/>
      <c r="I11" s="204"/>
    </row>
    <row r="12" spans="2:9" x14ac:dyDescent="0.35">
      <c r="B12" s="199" t="str">
        <f>'Module Summary'!B13</f>
        <v>General Ledger</v>
      </c>
      <c r="C12" s="200"/>
      <c r="D12" s="200"/>
      <c r="E12" s="200"/>
      <c r="F12" s="201" t="s">
        <v>145</v>
      </c>
      <c r="G12" s="202"/>
      <c r="H12" s="203"/>
      <c r="I12" s="204"/>
    </row>
    <row r="13" spans="2:9" x14ac:dyDescent="0.35">
      <c r="B13" s="199" t="str">
        <f>'Module Summary'!B14</f>
        <v>Human Resources</v>
      </c>
      <c r="C13" s="200"/>
      <c r="D13" s="200"/>
      <c r="E13" s="200"/>
      <c r="F13" s="201" t="s">
        <v>145</v>
      </c>
      <c r="G13" s="202"/>
      <c r="H13" s="203"/>
      <c r="I13" s="204"/>
    </row>
    <row r="14" spans="2:9" x14ac:dyDescent="0.35">
      <c r="B14" s="199" t="str">
        <f>'Module Summary'!B15</f>
        <v>Misc Billing, Invoicing &amp; AR</v>
      </c>
      <c r="C14" s="200"/>
      <c r="D14" s="200"/>
      <c r="E14" s="200"/>
      <c r="F14" s="201" t="s">
        <v>145</v>
      </c>
      <c r="G14" s="202"/>
      <c r="H14" s="203"/>
      <c r="I14" s="204"/>
    </row>
    <row r="15" spans="2:9" x14ac:dyDescent="0.35">
      <c r="B15" s="199" t="str">
        <f>'Module Summary'!B16</f>
        <v>Payroll</v>
      </c>
      <c r="C15" s="200"/>
      <c r="D15" s="200"/>
      <c r="E15" s="200"/>
      <c r="F15" s="201" t="s">
        <v>145</v>
      </c>
      <c r="G15" s="202"/>
      <c r="H15" s="203"/>
      <c r="I15" s="204"/>
    </row>
    <row r="16" spans="2:9" x14ac:dyDescent="0.35">
      <c r="B16" s="199" t="str">
        <f>'Module Summary'!B17</f>
        <v>Project and Grant Accounting</v>
      </c>
      <c r="C16" s="200"/>
      <c r="D16" s="200"/>
      <c r="E16" s="200"/>
      <c r="F16" s="201" t="s">
        <v>145</v>
      </c>
      <c r="G16" s="202"/>
      <c r="H16" s="203"/>
      <c r="I16" s="204"/>
    </row>
    <row r="17" spans="2:9" x14ac:dyDescent="0.35">
      <c r="B17" s="199" t="str">
        <f>'Module Summary'!B18</f>
        <v>Purchasing</v>
      </c>
      <c r="C17" s="200"/>
      <c r="D17" s="200"/>
      <c r="E17" s="200"/>
      <c r="F17" s="201" t="s">
        <v>145</v>
      </c>
      <c r="G17" s="202"/>
      <c r="H17" s="203"/>
      <c r="I17" s="204"/>
    </row>
    <row r="18" spans="2:9" x14ac:dyDescent="0.35">
      <c r="B18" s="199" t="str">
        <f>'Module Summary'!B19</f>
        <v>Time and Attendance</v>
      </c>
      <c r="C18" s="200"/>
      <c r="D18" s="200"/>
      <c r="E18" s="200"/>
      <c r="F18" s="201" t="s">
        <v>145</v>
      </c>
      <c r="G18" s="202"/>
      <c r="H18" s="203"/>
      <c r="I18" s="204"/>
    </row>
    <row r="19" spans="2:9" x14ac:dyDescent="0.35">
      <c r="B19" s="199" t="s">
        <v>146</v>
      </c>
      <c r="C19" s="200"/>
      <c r="D19" s="200"/>
      <c r="E19" s="200"/>
      <c r="F19" s="201" t="s">
        <v>145</v>
      </c>
      <c r="G19" s="202"/>
      <c r="H19" s="203"/>
      <c r="I19" s="204"/>
    </row>
    <row r="20" spans="2:9" x14ac:dyDescent="0.35">
      <c r="B20" s="199" t="s">
        <v>147</v>
      </c>
      <c r="C20" s="200"/>
      <c r="D20" s="200"/>
      <c r="E20" s="200"/>
      <c r="F20" s="201" t="s">
        <v>145</v>
      </c>
      <c r="G20" s="202"/>
      <c r="H20" s="203"/>
      <c r="I20" s="204"/>
    </row>
    <row r="21" spans="2:9" x14ac:dyDescent="0.35">
      <c r="B21" s="199" t="str">
        <f>'Module Summary'!B22</f>
        <v>Other Module 1</v>
      </c>
      <c r="C21" s="200"/>
      <c r="D21" s="200"/>
      <c r="E21" s="200"/>
      <c r="F21" s="201" t="s">
        <v>145</v>
      </c>
      <c r="G21" s="202"/>
      <c r="H21" s="203"/>
      <c r="I21" s="204"/>
    </row>
    <row r="22" spans="2:9" x14ac:dyDescent="0.35">
      <c r="B22" s="199" t="str">
        <f>'Module Summary'!B23</f>
        <v>Other Module 2</v>
      </c>
      <c r="C22" s="200"/>
      <c r="D22" s="200"/>
      <c r="E22" s="200"/>
      <c r="F22" s="201" t="s">
        <v>145</v>
      </c>
      <c r="G22" s="202"/>
      <c r="H22" s="203"/>
      <c r="I22" s="204"/>
    </row>
    <row r="23" spans="2:9" x14ac:dyDescent="0.35">
      <c r="B23" s="199" t="str">
        <f>'Module Summary'!B24</f>
        <v>Other Module 3</v>
      </c>
      <c r="C23" s="200"/>
      <c r="D23" s="200"/>
      <c r="E23" s="200"/>
      <c r="F23" s="201" t="s">
        <v>145</v>
      </c>
      <c r="G23" s="202"/>
      <c r="H23" s="203"/>
      <c r="I23" s="204"/>
    </row>
    <row r="24" spans="2:9" x14ac:dyDescent="0.35">
      <c r="B24" s="199" t="str">
        <f>'Module Summary'!B25</f>
        <v>Other Module 4</v>
      </c>
      <c r="C24" s="200"/>
      <c r="D24" s="200"/>
      <c r="E24" s="200"/>
      <c r="F24" s="201" t="s">
        <v>145</v>
      </c>
      <c r="G24" s="202"/>
      <c r="H24" s="203"/>
      <c r="I24" s="204"/>
    </row>
    <row r="25" spans="2:9" x14ac:dyDescent="0.35">
      <c r="B25" s="199" t="str">
        <f>'Module Summary'!B26</f>
        <v>Other Module 5</v>
      </c>
      <c r="C25" s="200"/>
      <c r="D25" s="200"/>
      <c r="E25" s="200"/>
      <c r="F25" s="201" t="s">
        <v>145</v>
      </c>
      <c r="G25" s="202"/>
      <c r="H25" s="203"/>
      <c r="I25" s="204"/>
    </row>
    <row r="26" spans="2:9" x14ac:dyDescent="0.35">
      <c r="B26" s="199" t="str">
        <f>'Module Summary'!B27</f>
        <v>Other Module 6</v>
      </c>
      <c r="C26" s="200"/>
      <c r="D26" s="200"/>
      <c r="E26" s="200"/>
      <c r="F26" s="201" t="s">
        <v>145</v>
      </c>
      <c r="G26" s="202"/>
      <c r="H26" s="203"/>
      <c r="I26" s="204"/>
    </row>
    <row r="27" spans="2:9" x14ac:dyDescent="0.35">
      <c r="B27" s="199" t="str">
        <f>'Module Summary'!B28</f>
        <v>Other Module 7</v>
      </c>
      <c r="C27" s="200"/>
      <c r="D27" s="200"/>
      <c r="E27" s="200"/>
      <c r="F27" s="201" t="s">
        <v>145</v>
      </c>
      <c r="G27" s="202"/>
      <c r="H27" s="203"/>
      <c r="I27" s="204"/>
    </row>
    <row r="28" spans="2:9" x14ac:dyDescent="0.35">
      <c r="B28" s="199" t="str">
        <f>'Module Summary'!B29</f>
        <v>Other Module 8</v>
      </c>
      <c r="C28" s="200"/>
      <c r="D28" s="200"/>
      <c r="E28" s="200"/>
      <c r="F28" s="201" t="s">
        <v>145</v>
      </c>
      <c r="G28" s="202"/>
      <c r="H28" s="203"/>
      <c r="I28" s="204"/>
    </row>
    <row r="29" spans="2:9" x14ac:dyDescent="0.35">
      <c r="B29" s="199" t="str">
        <f>'Module Summary'!B30</f>
        <v>Other Module 9</v>
      </c>
      <c r="C29" s="200"/>
      <c r="D29" s="200"/>
      <c r="E29" s="200"/>
      <c r="F29" s="201" t="s">
        <v>145</v>
      </c>
      <c r="G29" s="202"/>
      <c r="H29" s="203"/>
      <c r="I29" s="204"/>
    </row>
    <row r="30" spans="2:9" x14ac:dyDescent="0.35">
      <c r="B30" s="199" t="str">
        <f>'Module Summary'!B31</f>
        <v>Other Module 10</v>
      </c>
      <c r="C30" s="200"/>
      <c r="D30" s="200"/>
      <c r="E30" s="200"/>
      <c r="F30" s="201" t="s">
        <v>145</v>
      </c>
      <c r="G30" s="202"/>
      <c r="H30" s="203"/>
      <c r="I30" s="204"/>
    </row>
    <row r="31" spans="2:9" x14ac:dyDescent="0.35">
      <c r="B31" s="199" t="str">
        <f>'Module Summary'!B32</f>
        <v>Other Module 11</v>
      </c>
      <c r="C31" s="200"/>
      <c r="D31" s="200"/>
      <c r="E31" s="200"/>
      <c r="F31" s="201" t="s">
        <v>145</v>
      </c>
      <c r="G31" s="202"/>
      <c r="H31" s="203"/>
      <c r="I31" s="204"/>
    </row>
    <row r="32" spans="2:9" x14ac:dyDescent="0.35">
      <c r="B32" s="199" t="str">
        <f>'Module Summary'!B33</f>
        <v>Other Module 12</v>
      </c>
      <c r="C32" s="200"/>
      <c r="D32" s="200"/>
      <c r="E32" s="200"/>
      <c r="F32" s="201" t="s">
        <v>145</v>
      </c>
      <c r="G32" s="202"/>
      <c r="H32" s="203"/>
      <c r="I32" s="204"/>
    </row>
    <row r="33" spans="2:9" x14ac:dyDescent="0.35">
      <c r="B33" s="199" t="str">
        <f>'Module Summary'!B34</f>
        <v>Other Module 13</v>
      </c>
      <c r="C33" s="200"/>
      <c r="D33" s="200"/>
      <c r="E33" s="200"/>
      <c r="F33" s="201" t="s">
        <v>145</v>
      </c>
      <c r="G33" s="202"/>
      <c r="H33" s="203"/>
      <c r="I33" s="204"/>
    </row>
    <row r="34" spans="2:9" x14ac:dyDescent="0.35">
      <c r="B34" s="199" t="str">
        <f>'Module Summary'!B35</f>
        <v>Other Module 14</v>
      </c>
      <c r="C34" s="200"/>
      <c r="D34" s="200"/>
      <c r="E34" s="200"/>
      <c r="F34" s="201" t="s">
        <v>145</v>
      </c>
      <c r="G34" s="202"/>
      <c r="H34" s="203"/>
      <c r="I34" s="204"/>
    </row>
    <row r="35" spans="2:9" x14ac:dyDescent="0.35">
      <c r="B35" s="199" t="str">
        <f>'Module Summary'!B36</f>
        <v>Other Module 15</v>
      </c>
      <c r="C35" s="200"/>
      <c r="D35" s="200"/>
      <c r="E35" s="200"/>
      <c r="F35" s="201" t="s">
        <v>145</v>
      </c>
      <c r="G35" s="202"/>
      <c r="H35" s="203"/>
      <c r="I35" s="204"/>
    </row>
    <row r="36" spans="2:9" x14ac:dyDescent="0.35">
      <c r="B36" s="199" t="str">
        <f>'Module Summary'!B37</f>
        <v>Other Module 16</v>
      </c>
      <c r="C36" s="200"/>
      <c r="D36" s="200"/>
      <c r="E36" s="200"/>
      <c r="F36" s="201" t="s">
        <v>145</v>
      </c>
      <c r="G36" s="202"/>
      <c r="H36" s="203"/>
      <c r="I36" s="204"/>
    </row>
    <row r="37" spans="2:9" x14ac:dyDescent="0.35">
      <c r="B37" s="199" t="str">
        <f>'Module Summary'!B38</f>
        <v>Other Module 17</v>
      </c>
      <c r="C37" s="200"/>
      <c r="D37" s="200"/>
      <c r="E37" s="200"/>
      <c r="F37" s="201" t="s">
        <v>145</v>
      </c>
      <c r="G37" s="202"/>
      <c r="H37" s="203"/>
      <c r="I37" s="204"/>
    </row>
    <row r="38" spans="2:9" x14ac:dyDescent="0.35">
      <c r="B38" s="199" t="str">
        <f>'Module Summary'!B39</f>
        <v>Other Module 18</v>
      </c>
      <c r="C38" s="200"/>
      <c r="D38" s="200"/>
      <c r="E38" s="200"/>
      <c r="F38" s="201" t="s">
        <v>145</v>
      </c>
      <c r="G38" s="202"/>
      <c r="H38" s="203"/>
      <c r="I38" s="204"/>
    </row>
    <row r="39" spans="2:9" x14ac:dyDescent="0.35">
      <c r="B39" s="199" t="str">
        <f>'Module Summary'!B40</f>
        <v>Other Module 19</v>
      </c>
      <c r="C39" s="200"/>
      <c r="D39" s="200"/>
      <c r="E39" s="200"/>
      <c r="F39" s="201" t="s">
        <v>145</v>
      </c>
      <c r="G39" s="202"/>
      <c r="H39" s="203"/>
      <c r="I39" s="204"/>
    </row>
    <row r="40" spans="2:9" x14ac:dyDescent="0.35">
      <c r="B40" s="199" t="str">
        <f>'Module Summary'!B41</f>
        <v>Other Module 20</v>
      </c>
      <c r="C40" s="200"/>
      <c r="D40" s="200"/>
      <c r="E40" s="200"/>
      <c r="F40" s="201" t="s">
        <v>145</v>
      </c>
      <c r="G40" s="202"/>
      <c r="H40" s="203"/>
      <c r="I40" s="204"/>
    </row>
    <row r="41" spans="2:9" x14ac:dyDescent="0.35">
      <c r="B41" s="199" t="str">
        <f>'Module Summary'!B42</f>
        <v>Other Module 21</v>
      </c>
      <c r="C41" s="200"/>
      <c r="D41" s="200"/>
      <c r="E41" s="200"/>
      <c r="F41" s="201" t="s">
        <v>145</v>
      </c>
      <c r="G41" s="202"/>
      <c r="H41" s="203"/>
      <c r="I41" s="204"/>
    </row>
    <row r="42" spans="2:9" x14ac:dyDescent="0.35">
      <c r="B42" s="199" t="str">
        <f>'Module Summary'!B43</f>
        <v>Other Module 22</v>
      </c>
      <c r="C42" s="200"/>
      <c r="D42" s="200"/>
      <c r="E42" s="200"/>
      <c r="F42" s="201" t="s">
        <v>145</v>
      </c>
      <c r="G42" s="202"/>
      <c r="H42" s="203"/>
      <c r="I42" s="204"/>
    </row>
    <row r="43" spans="2:9" x14ac:dyDescent="0.35">
      <c r="B43" s="199" t="str">
        <f>'Module Summary'!B44</f>
        <v>Other Module 23</v>
      </c>
      <c r="C43" s="200"/>
      <c r="D43" s="200"/>
      <c r="E43" s="200"/>
      <c r="F43" s="201" t="s">
        <v>145</v>
      </c>
      <c r="G43" s="202"/>
      <c r="H43" s="203"/>
      <c r="I43" s="204"/>
    </row>
    <row r="44" spans="2:9" x14ac:dyDescent="0.35">
      <c r="B44" s="199" t="str">
        <f>'Module Summary'!B45</f>
        <v>Other Module 24</v>
      </c>
      <c r="C44" s="200"/>
      <c r="D44" s="200"/>
      <c r="E44" s="200"/>
      <c r="F44" s="201" t="s">
        <v>145</v>
      </c>
      <c r="G44" s="202"/>
      <c r="H44" s="203"/>
      <c r="I44" s="204"/>
    </row>
    <row r="45" spans="2:9" x14ac:dyDescent="0.35">
      <c r="B45" s="199" t="str">
        <f>'Module Summary'!B46</f>
        <v>Other Module 25</v>
      </c>
      <c r="C45" s="200"/>
      <c r="D45" s="200"/>
      <c r="E45" s="200"/>
      <c r="F45" s="201" t="s">
        <v>145</v>
      </c>
      <c r="G45" s="202"/>
      <c r="H45" s="203"/>
      <c r="I45" s="204"/>
    </row>
    <row r="46" spans="2:9" x14ac:dyDescent="0.35">
      <c r="B46" s="199" t="str">
        <f>'Module Summary'!B47</f>
        <v>Other Module 26</v>
      </c>
      <c r="C46" s="200"/>
      <c r="D46" s="200"/>
      <c r="E46" s="200"/>
      <c r="F46" s="201" t="s">
        <v>145</v>
      </c>
      <c r="G46" s="202"/>
      <c r="H46" s="203"/>
      <c r="I46" s="204"/>
    </row>
    <row r="47" spans="2:9" x14ac:dyDescent="0.35">
      <c r="B47" s="199" t="str">
        <f>'Module Summary'!B48</f>
        <v>Other Module 27</v>
      </c>
      <c r="C47" s="200"/>
      <c r="D47" s="200"/>
      <c r="E47" s="200"/>
      <c r="F47" s="201" t="s">
        <v>145</v>
      </c>
      <c r="G47" s="202"/>
      <c r="H47" s="203"/>
      <c r="I47" s="204"/>
    </row>
    <row r="48" spans="2:9" x14ac:dyDescent="0.35">
      <c r="B48" s="199" t="str">
        <f>'Module Summary'!B49</f>
        <v>Other Module 28</v>
      </c>
      <c r="C48" s="200"/>
      <c r="D48" s="200"/>
      <c r="E48" s="200"/>
      <c r="F48" s="201" t="s">
        <v>145</v>
      </c>
      <c r="G48" s="202"/>
      <c r="H48" s="203"/>
      <c r="I48" s="204"/>
    </row>
    <row r="49" spans="2:9" x14ac:dyDescent="0.35">
      <c r="B49" s="199" t="str">
        <f>'Module Summary'!B50</f>
        <v>Other Module 29</v>
      </c>
      <c r="C49" s="200"/>
      <c r="D49" s="200"/>
      <c r="E49" s="200"/>
      <c r="F49" s="201" t="s">
        <v>145</v>
      </c>
      <c r="G49" s="202"/>
      <c r="H49" s="203"/>
      <c r="I49" s="204"/>
    </row>
    <row r="50" spans="2:9" x14ac:dyDescent="0.35">
      <c r="B50" s="199" t="str">
        <f>'Module Summary'!B51</f>
        <v>Other Module 30</v>
      </c>
      <c r="C50" s="200"/>
      <c r="D50" s="200"/>
      <c r="E50" s="200"/>
      <c r="F50" s="201" t="s">
        <v>145</v>
      </c>
      <c r="G50" s="202"/>
      <c r="H50" s="203"/>
      <c r="I50" s="204"/>
    </row>
    <row r="51" spans="2:9" x14ac:dyDescent="0.35">
      <c r="B51" s="199" t="str">
        <f>'Module Summary'!B52</f>
        <v>Other Module 31</v>
      </c>
      <c r="C51" s="200"/>
      <c r="D51" s="200"/>
      <c r="E51" s="200"/>
      <c r="F51" s="201" t="s">
        <v>145</v>
      </c>
      <c r="G51" s="202"/>
      <c r="H51" s="203"/>
      <c r="I51" s="204"/>
    </row>
    <row r="52" spans="2:9" x14ac:dyDescent="0.35">
      <c r="B52" s="199" t="str">
        <f>'Module Summary'!B53</f>
        <v>Other Module 32</v>
      </c>
      <c r="C52" s="200"/>
      <c r="D52" s="200"/>
      <c r="E52" s="200"/>
      <c r="F52" s="201" t="s">
        <v>145</v>
      </c>
      <c r="G52" s="202"/>
      <c r="H52" s="203"/>
      <c r="I52" s="204"/>
    </row>
    <row r="53" spans="2:9" x14ac:dyDescent="0.35">
      <c r="B53" s="199" t="str">
        <f>'Module Summary'!B54</f>
        <v>Other Module 33</v>
      </c>
      <c r="C53" s="200"/>
      <c r="D53" s="200"/>
      <c r="E53" s="200"/>
      <c r="F53" s="201" t="s">
        <v>145</v>
      </c>
      <c r="G53" s="202"/>
      <c r="H53" s="203"/>
      <c r="I53" s="204"/>
    </row>
    <row r="54" spans="2:9" x14ac:dyDescent="0.35">
      <c r="B54" s="199" t="str">
        <f>'Module Summary'!B55</f>
        <v>Other Module 34</v>
      </c>
      <c r="C54" s="200"/>
      <c r="D54" s="200"/>
      <c r="E54" s="200"/>
      <c r="F54" s="201" t="s">
        <v>145</v>
      </c>
      <c r="G54" s="202"/>
      <c r="H54" s="203"/>
      <c r="I54" s="204"/>
    </row>
    <row r="55" spans="2:9" x14ac:dyDescent="0.35">
      <c r="B55" s="199" t="str">
        <f>'Module Summary'!B56</f>
        <v>Other Module 35</v>
      </c>
      <c r="C55" s="200"/>
      <c r="D55" s="200"/>
      <c r="E55" s="200"/>
      <c r="F55" s="201" t="s">
        <v>145</v>
      </c>
      <c r="G55" s="202"/>
      <c r="H55" s="203"/>
      <c r="I55" s="204"/>
    </row>
    <row r="56" spans="2:9" x14ac:dyDescent="0.35">
      <c r="B56" s="199" t="str">
        <f>'Module Summary'!B57</f>
        <v>Other Module 36</v>
      </c>
      <c r="C56" s="200"/>
      <c r="D56" s="200"/>
      <c r="E56" s="200"/>
      <c r="F56" s="201" t="s">
        <v>145</v>
      </c>
      <c r="G56" s="202"/>
      <c r="H56" s="203"/>
      <c r="I56" s="204"/>
    </row>
    <row r="57" spans="2:9" x14ac:dyDescent="0.35">
      <c r="B57" s="199" t="str">
        <f>'Module Summary'!B58</f>
        <v>Other Module 37</v>
      </c>
      <c r="C57" s="200"/>
      <c r="D57" s="200"/>
      <c r="E57" s="200"/>
      <c r="F57" s="201" t="s">
        <v>145</v>
      </c>
      <c r="G57" s="202"/>
      <c r="H57" s="203"/>
      <c r="I57" s="204"/>
    </row>
    <row r="58" spans="2:9" x14ac:dyDescent="0.35">
      <c r="B58" s="199" t="str">
        <f>'Module Summary'!B59</f>
        <v>Other Module 38</v>
      </c>
      <c r="C58" s="200"/>
      <c r="D58" s="200"/>
      <c r="E58" s="200"/>
      <c r="F58" s="201" t="s">
        <v>145</v>
      </c>
      <c r="G58" s="202"/>
      <c r="H58" s="203"/>
      <c r="I58" s="204"/>
    </row>
    <row r="59" spans="2:9" x14ac:dyDescent="0.35">
      <c r="B59" s="199" t="str">
        <f>'Module Summary'!B60</f>
        <v>Other Module 39</v>
      </c>
      <c r="C59" s="200"/>
      <c r="D59" s="200"/>
      <c r="E59" s="200"/>
      <c r="F59" s="201" t="s">
        <v>145</v>
      </c>
      <c r="G59" s="202"/>
      <c r="H59" s="203"/>
      <c r="I59" s="204"/>
    </row>
    <row r="60" spans="2:9" x14ac:dyDescent="0.35">
      <c r="B60" s="199" t="str">
        <f>'Module Summary'!B61</f>
        <v>Other Module 40</v>
      </c>
      <c r="C60" s="200"/>
      <c r="D60" s="200"/>
      <c r="E60" s="200"/>
      <c r="F60" s="201" t="s">
        <v>145</v>
      </c>
      <c r="G60" s="202"/>
      <c r="H60" s="203"/>
      <c r="I60" s="204"/>
    </row>
    <row r="61" spans="2:9" x14ac:dyDescent="0.35">
      <c r="B61" s="199" t="str">
        <f>'Module Summary'!B62</f>
        <v>Other Module 41</v>
      </c>
      <c r="C61" s="200"/>
      <c r="D61" s="200"/>
      <c r="E61" s="200"/>
      <c r="F61" s="201" t="s">
        <v>145</v>
      </c>
      <c r="G61" s="202"/>
      <c r="H61" s="203"/>
      <c r="I61" s="204"/>
    </row>
    <row r="62" spans="2:9" x14ac:dyDescent="0.35">
      <c r="B62" s="199" t="str">
        <f>'Module Summary'!B63</f>
        <v>Other Module 42</v>
      </c>
      <c r="C62" s="200"/>
      <c r="D62" s="200"/>
      <c r="E62" s="200"/>
      <c r="F62" s="201" t="s">
        <v>145</v>
      </c>
      <c r="G62" s="202"/>
      <c r="H62" s="203"/>
      <c r="I62" s="204"/>
    </row>
    <row r="63" spans="2:9" x14ac:dyDescent="0.35">
      <c r="B63" s="199" t="str">
        <f>'Module Summary'!B64</f>
        <v>Other Module 43</v>
      </c>
      <c r="C63" s="200"/>
      <c r="D63" s="200"/>
      <c r="E63" s="200"/>
      <c r="F63" s="201" t="s">
        <v>145</v>
      </c>
      <c r="G63" s="202"/>
      <c r="H63" s="203"/>
      <c r="I63" s="204"/>
    </row>
    <row r="64" spans="2:9" x14ac:dyDescent="0.35">
      <c r="B64" s="199" t="str">
        <f>'Module Summary'!B65</f>
        <v>Other Module 44</v>
      </c>
      <c r="C64" s="200"/>
      <c r="D64" s="200"/>
      <c r="E64" s="200"/>
      <c r="F64" s="201" t="s">
        <v>145</v>
      </c>
      <c r="G64" s="202"/>
      <c r="H64" s="203"/>
      <c r="I64" s="204"/>
    </row>
    <row r="65" spans="2:9" x14ac:dyDescent="0.35">
      <c r="B65" s="199" t="str">
        <f>'Module Summary'!B66</f>
        <v>Other Module 45</v>
      </c>
      <c r="C65" s="200"/>
      <c r="D65" s="200"/>
      <c r="E65" s="200"/>
      <c r="F65" s="201" t="s">
        <v>145</v>
      </c>
      <c r="G65" s="202"/>
      <c r="H65" s="203"/>
      <c r="I65" s="204"/>
    </row>
    <row r="66" spans="2:9" x14ac:dyDescent="0.35">
      <c r="B66" s="199" t="str">
        <f>'Module Summary'!B67</f>
        <v>Other Module 46</v>
      </c>
      <c r="C66" s="200"/>
      <c r="D66" s="200"/>
      <c r="E66" s="200"/>
      <c r="F66" s="201" t="s">
        <v>145</v>
      </c>
      <c r="G66" s="202"/>
      <c r="H66" s="203"/>
      <c r="I66" s="204"/>
    </row>
    <row r="67" spans="2:9" x14ac:dyDescent="0.35">
      <c r="B67" s="199" t="str">
        <f>'Module Summary'!B68</f>
        <v>Other Module 47</v>
      </c>
      <c r="C67" s="200"/>
      <c r="D67" s="200"/>
      <c r="E67" s="200"/>
      <c r="F67" s="201" t="s">
        <v>145</v>
      </c>
      <c r="G67" s="202"/>
      <c r="H67" s="203"/>
      <c r="I67" s="204"/>
    </row>
    <row r="68" spans="2:9" x14ac:dyDescent="0.35">
      <c r="B68" s="199" t="str">
        <f>'Module Summary'!B69</f>
        <v>Other Module 48</v>
      </c>
      <c r="C68" s="200"/>
      <c r="D68" s="200"/>
      <c r="E68" s="200"/>
      <c r="F68" s="201" t="s">
        <v>145</v>
      </c>
      <c r="G68" s="202"/>
      <c r="H68" s="203"/>
      <c r="I68" s="204"/>
    </row>
    <row r="69" spans="2:9" x14ac:dyDescent="0.35">
      <c r="B69" s="199" t="str">
        <f>'Module Summary'!B70</f>
        <v>Other Module 49</v>
      </c>
      <c r="C69" s="200"/>
      <c r="D69" s="200"/>
      <c r="E69" s="200"/>
      <c r="F69" s="201" t="s">
        <v>145</v>
      </c>
      <c r="G69" s="202"/>
      <c r="H69" s="203"/>
      <c r="I69" s="204"/>
    </row>
    <row r="70" spans="2:9" ht="15" thickBot="1" x14ac:dyDescent="0.4">
      <c r="B70" s="205" t="str">
        <f>'Module Summary'!B71</f>
        <v>Other Module 50</v>
      </c>
      <c r="C70" s="206"/>
      <c r="D70" s="206"/>
      <c r="E70" s="206"/>
      <c r="F70" s="207" t="s">
        <v>145</v>
      </c>
      <c r="G70" s="208"/>
      <c r="H70" s="209"/>
      <c r="I70" s="210"/>
    </row>
    <row r="71" spans="2:9" x14ac:dyDescent="0.35"/>
    <row r="72" spans="2:9" hidden="1" x14ac:dyDescent="0.35"/>
    <row r="73" spans="2:9" hidden="1" x14ac:dyDescent="0.35"/>
    <row r="74" spans="2:9" hidden="1" x14ac:dyDescent="0.35"/>
    <row r="75" spans="2:9" hidden="1" x14ac:dyDescent="0.35"/>
    <row r="76" spans="2:9" hidden="1" x14ac:dyDescent="0.35"/>
    <row r="77" spans="2:9" hidden="1" x14ac:dyDescent="0.35"/>
    <row r="78" spans="2:9" hidden="1" x14ac:dyDescent="0.35"/>
    <row r="79" spans="2:9" hidden="1" x14ac:dyDescent="0.35"/>
    <row r="80" spans="2:9"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sheetData>
  <sheetProtection password="E125" sheet="1" objects="1" scenarios="1" formatRows="0"/>
  <mergeCells count="2">
    <mergeCell ref="B2:I2"/>
    <mergeCell ref="C3:I3"/>
  </mergeCells>
  <conditionalFormatting sqref="F5:F70">
    <cfRule type="expression" dxfId="29" priority="2">
      <formula>ISNUMBER(SEARCH("Core Module",B5))</formula>
    </cfRule>
  </conditionalFormatting>
  <dataValidations count="4">
    <dataValidation type="list" operator="greaterThanOrEqual" allowBlank="1" showErrorMessage="1" errorTitle="Invalid Entry" error="Please enter numeric values only and type any text in the comments column." sqref="G5:G70">
      <formula1>"Yes, No"</formula1>
    </dataValidation>
    <dataValidation type="list" operator="greaterThanOrEqual" allowBlank="1" showErrorMessage="1" errorTitle="Invalid Entry" error="Please enter numeric values only and type any text in the comments column." sqref="H5:H70">
      <formula1>$B$5:$B$70</formula1>
    </dataValidation>
    <dataValidation type="list" operator="greaterThanOrEqual" allowBlank="1" showErrorMessage="1" errorTitle="Invalid Entry" error="Please enter numeric values only and type any text in the comments column." sqref="F5:F70">
      <formula1>"No Bid, Perpetual, Subscription-based"</formula1>
    </dataValidation>
    <dataValidation operator="greaterThanOrEqual" allowBlank="1" showErrorMessage="1" errorTitle="Invalid Entry" error="Please enter numeric values only and type any text in the comments column." sqref="C1:E1048576"/>
  </dataValidations>
  <printOptions horizontalCentered="1"/>
  <pageMargins left="0.25" right="0.25" top="0.75" bottom="0.25" header="0.3" footer="0.3"/>
  <pageSetup scale="64"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27" id="{7019AAC1-48B9-4074-865A-3B6575455AD9}">
            <xm:f>'Vendor Checklist'!$D$37='Vendor Checklist'!$AA$1</xm:f>
            <x14:dxf>
              <font>
                <b/>
                <i val="0"/>
                <color theme="0"/>
              </font>
              <fill>
                <patternFill>
                  <bgColor theme="1"/>
                </patternFill>
              </fill>
            </x14:dxf>
          </x14:cfRule>
          <xm:sqref>C5:H70</xm:sqref>
        </x14:conditionalFormatting>
        <x14:conditionalFormatting xmlns:xm="http://schemas.microsoft.com/office/excel/2006/main">
          <x14:cfRule type="expression" priority="428" id="{2B95DB38-BB9C-448F-ADF3-072B0957572A}">
            <xm:f>'Vendor Checklist'!$D$38='Vendor Checklist'!$AA$1</xm:f>
            <x14:dxf>
              <fill>
                <patternFill>
                  <bgColor rgb="FFFFFF00"/>
                </patternFill>
              </fill>
            </x14:dxf>
          </x14:cfRule>
          <xm:sqref>I5:I70</xm:sqref>
        </x14:conditionalFormatting>
        <x14:conditionalFormatting xmlns:xm="http://schemas.microsoft.com/office/excel/2006/main">
          <x14:cfRule type="expression" priority="429" id="{B8A57722-C673-475B-A17C-E1B445589EBA}">
            <xm:f>'Vendor Checklist'!$D$38='Vendor Checklist'!$AA$1</xm:f>
            <x14:dxf>
              <font>
                <color theme="0"/>
              </font>
            </x14:dxf>
          </x14:cfRule>
          <xm:sqref>C3:F3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BF311A"/>
    <pageSetUpPr fitToPage="1"/>
  </sheetPr>
  <dimension ref="A1:F113"/>
  <sheetViews>
    <sheetView showGridLines="0" zoomScaleNormal="100" workbookViewId="0">
      <pane ySplit="4" topLeftCell="A5" activePane="bottomLeft" state="frozen"/>
      <selection activeCell="C18" sqref="C18:D18"/>
      <selection pane="bottomLeft" activeCell="C6" sqref="C6"/>
    </sheetView>
  </sheetViews>
  <sheetFormatPr defaultColWidth="0" defaultRowHeight="14.5" zeroHeight="1" x14ac:dyDescent="0.35"/>
  <cols>
    <col min="1" max="1" width="3.7265625" customWidth="1"/>
    <col min="2" max="2" width="41.81640625" customWidth="1"/>
    <col min="3" max="4" width="12.7265625" customWidth="1"/>
    <col min="5" max="5" width="66.7265625" customWidth="1"/>
    <col min="6" max="6" width="3.7265625" customWidth="1"/>
    <col min="7" max="16384" width="9.1796875" hidden="1"/>
  </cols>
  <sheetData>
    <row r="1" spans="2:5" ht="15" thickBot="1" x14ac:dyDescent="0.4"/>
    <row r="2" spans="2:5" s="1" customFormat="1" ht="20.149999999999999" customHeight="1" x14ac:dyDescent="0.35">
      <c r="B2" s="280" t="str">
        <f>'Vendor Checklist'!D6</f>
        <v>Vendor Name</v>
      </c>
      <c r="C2" s="281"/>
      <c r="D2" s="281"/>
      <c r="E2" s="282"/>
    </row>
    <row r="3" spans="2:5" s="1" customFormat="1" ht="30" customHeight="1" x14ac:dyDescent="0.35">
      <c r="B3" s="103" t="str">
        <f ca="1">MID(CELL("Filename",B2),SEARCH("]",CELL("Filename",B2),1)+1,100)</f>
        <v>Application Software</v>
      </c>
      <c r="C3" s="289" t="str">
        <f ca="1">"Please complete One-Time and On-Going Annual " &amp; B3 &amp; " Costs, indicating any additional info or 'No Bid' in the Comments column.  Additional proposed modules can be added in the 'Module Summary' Tab."</f>
        <v>Please complete One-Time and On-Going Annual Application Software Costs, indicating any additional info or 'No Bid' in the Comments column.  Additional proposed modules can be added in the 'Module Summary' Tab.</v>
      </c>
      <c r="D3" s="290"/>
      <c r="E3" s="291"/>
    </row>
    <row r="4" spans="2:5" s="1" customFormat="1" ht="30" customHeight="1" x14ac:dyDescent="0.35">
      <c r="B4" s="36" t="s">
        <v>10</v>
      </c>
      <c r="C4" s="6" t="str">
        <f>'Proposal Summary'!C4</f>
        <v>One-Time
Cost</v>
      </c>
      <c r="D4" s="6" t="str">
        <f>'Proposal Summary'!D4</f>
        <v>On-Going
Annual Cost</v>
      </c>
      <c r="E4" s="37" t="str">
        <f>'Proposal Summary'!E4</f>
        <v>Comments</v>
      </c>
    </row>
    <row r="5" spans="2:5" s="1" customFormat="1" ht="15" hidden="1" customHeight="1" x14ac:dyDescent="0.35">
      <c r="B5" s="283" t="str">
        <f>'Module Summary'!B5</f>
        <v>Core Modules</v>
      </c>
      <c r="C5" s="284"/>
      <c r="D5" s="284"/>
      <c r="E5" s="285"/>
    </row>
    <row r="6" spans="2:5" x14ac:dyDescent="0.35">
      <c r="B6" s="128" t="str">
        <f>'Module Summary'!B6</f>
        <v>Accounts Payable</v>
      </c>
      <c r="C6" s="177"/>
      <c r="D6" s="177"/>
      <c r="E6" s="178"/>
    </row>
    <row r="7" spans="2:5" x14ac:dyDescent="0.35">
      <c r="B7" s="128" t="str">
        <f>'Module Summary'!B7</f>
        <v>Bank Reconciliation</v>
      </c>
      <c r="C7" s="177"/>
      <c r="D7" s="177"/>
      <c r="E7" s="178"/>
    </row>
    <row r="8" spans="2:5" x14ac:dyDescent="0.35">
      <c r="B8" s="128" t="str">
        <f>'Module Summary'!B8</f>
        <v>Budgeting</v>
      </c>
      <c r="C8" s="177"/>
      <c r="D8" s="177"/>
      <c r="E8" s="178"/>
    </row>
    <row r="9" spans="2:5" x14ac:dyDescent="0.35">
      <c r="B9" s="128" t="str">
        <f>'Module Summary'!B9</f>
        <v>Cash Receipting</v>
      </c>
      <c r="C9" s="177"/>
      <c r="D9" s="177"/>
      <c r="E9" s="178"/>
    </row>
    <row r="10" spans="2:5" x14ac:dyDescent="0.35">
      <c r="B10" s="128" t="str">
        <f>'Module Summary'!B10</f>
        <v>Contract Management</v>
      </c>
      <c r="C10" s="177"/>
      <c r="D10" s="177"/>
      <c r="E10" s="178"/>
    </row>
    <row r="11" spans="2:5" x14ac:dyDescent="0.35">
      <c r="B11" s="128" t="str">
        <f>'Module Summary'!B11</f>
        <v>Fixed Assets</v>
      </c>
      <c r="C11" s="177"/>
      <c r="D11" s="177"/>
      <c r="E11" s="178"/>
    </row>
    <row r="12" spans="2:5" x14ac:dyDescent="0.35">
      <c r="B12" s="128" t="str">
        <f>'Module Summary'!B12</f>
        <v>General and Technical</v>
      </c>
      <c r="C12" s="177"/>
      <c r="D12" s="177"/>
      <c r="E12" s="178"/>
    </row>
    <row r="13" spans="2:5" x14ac:dyDescent="0.35">
      <c r="B13" s="128" t="str">
        <f>'Module Summary'!B13</f>
        <v>General Ledger</v>
      </c>
      <c r="C13" s="177"/>
      <c r="D13" s="177"/>
      <c r="E13" s="178"/>
    </row>
    <row r="14" spans="2:5" x14ac:dyDescent="0.35">
      <c r="B14" s="128" t="str">
        <f>'Module Summary'!B14</f>
        <v>Human Resources</v>
      </c>
      <c r="C14" s="177"/>
      <c r="D14" s="177"/>
      <c r="E14" s="178"/>
    </row>
    <row r="15" spans="2:5" x14ac:dyDescent="0.35">
      <c r="B15" s="128" t="str">
        <f>'Module Summary'!B15</f>
        <v>Misc Billing, Invoicing &amp; AR</v>
      </c>
      <c r="C15" s="177"/>
      <c r="D15" s="177"/>
      <c r="E15" s="178"/>
    </row>
    <row r="16" spans="2:5" x14ac:dyDescent="0.35">
      <c r="B16" s="128" t="str">
        <f>'Module Summary'!B16</f>
        <v>Payroll</v>
      </c>
      <c r="C16" s="177"/>
      <c r="D16" s="177"/>
      <c r="E16" s="178"/>
    </row>
    <row r="17" spans="2:5" x14ac:dyDescent="0.35">
      <c r="B17" s="128" t="str">
        <f>'Module Summary'!B17</f>
        <v>Project and Grant Accounting</v>
      </c>
      <c r="C17" s="177"/>
      <c r="D17" s="177"/>
      <c r="E17" s="178"/>
    </row>
    <row r="18" spans="2:5" x14ac:dyDescent="0.35">
      <c r="B18" s="128" t="str">
        <f>'Module Summary'!B18</f>
        <v>Purchasing</v>
      </c>
      <c r="C18" s="177"/>
      <c r="D18" s="177"/>
      <c r="E18" s="178"/>
    </row>
    <row r="19" spans="2:5" x14ac:dyDescent="0.35">
      <c r="B19" s="128" t="str">
        <f>'Module Summary'!B19</f>
        <v>Time and Attendance</v>
      </c>
      <c r="C19" s="177"/>
      <c r="D19" s="177"/>
      <c r="E19" s="178"/>
    </row>
    <row r="20" spans="2:5" x14ac:dyDescent="0.35">
      <c r="B20" s="128" t="str">
        <f>'Module Summary'!B20</f>
        <v>Financial Bundle</v>
      </c>
      <c r="C20" s="177"/>
      <c r="D20" s="177"/>
      <c r="E20" s="178"/>
    </row>
    <row r="21" spans="2:5" x14ac:dyDescent="0.35">
      <c r="B21" s="128" t="str">
        <f>'Module Summary'!B21</f>
        <v>HR/Payroll Bundle</v>
      </c>
      <c r="C21" s="177"/>
      <c r="D21" s="177"/>
      <c r="E21" s="178"/>
    </row>
    <row r="22" spans="2:5" x14ac:dyDescent="0.35">
      <c r="B22" s="128" t="str">
        <f>'Module Summary'!B22</f>
        <v>Other Module 1</v>
      </c>
      <c r="C22" s="177"/>
      <c r="D22" s="177"/>
      <c r="E22" s="178"/>
    </row>
    <row r="23" spans="2:5" x14ac:dyDescent="0.35">
      <c r="B23" s="128" t="str">
        <f>'Module Summary'!B23</f>
        <v>Other Module 2</v>
      </c>
      <c r="C23" s="177"/>
      <c r="D23" s="177"/>
      <c r="E23" s="178"/>
    </row>
    <row r="24" spans="2:5" x14ac:dyDescent="0.35">
      <c r="B24" s="128" t="str">
        <f>'Module Summary'!B24</f>
        <v>Other Module 3</v>
      </c>
      <c r="C24" s="177"/>
      <c r="D24" s="177"/>
      <c r="E24" s="178"/>
    </row>
    <row r="25" spans="2:5" x14ac:dyDescent="0.35">
      <c r="B25" s="128" t="str">
        <f>'Module Summary'!B25</f>
        <v>Other Module 4</v>
      </c>
      <c r="C25" s="177"/>
      <c r="D25" s="177"/>
      <c r="E25" s="178"/>
    </row>
    <row r="26" spans="2:5" x14ac:dyDescent="0.35">
      <c r="B26" s="128" t="str">
        <f>'Module Summary'!B26</f>
        <v>Other Module 5</v>
      </c>
      <c r="C26" s="177"/>
      <c r="D26" s="177"/>
      <c r="E26" s="178"/>
    </row>
    <row r="27" spans="2:5" x14ac:dyDescent="0.35">
      <c r="B27" s="128" t="str">
        <f>'Module Summary'!B27</f>
        <v>Other Module 6</v>
      </c>
      <c r="C27" s="177"/>
      <c r="D27" s="177"/>
      <c r="E27" s="178"/>
    </row>
    <row r="28" spans="2:5" x14ac:dyDescent="0.35">
      <c r="B28" s="128" t="str">
        <f>'Module Summary'!B28</f>
        <v>Other Module 7</v>
      </c>
      <c r="C28" s="177"/>
      <c r="D28" s="177"/>
      <c r="E28" s="178"/>
    </row>
    <row r="29" spans="2:5" x14ac:dyDescent="0.35">
      <c r="B29" s="128" t="str">
        <f>'Module Summary'!B29</f>
        <v>Other Module 8</v>
      </c>
      <c r="C29" s="177"/>
      <c r="D29" s="177"/>
      <c r="E29" s="178"/>
    </row>
    <row r="30" spans="2:5" x14ac:dyDescent="0.35">
      <c r="B30" s="128" t="str">
        <f>'Module Summary'!B30</f>
        <v>Other Module 9</v>
      </c>
      <c r="C30" s="177"/>
      <c r="D30" s="177"/>
      <c r="E30" s="178"/>
    </row>
    <row r="31" spans="2:5" x14ac:dyDescent="0.35">
      <c r="B31" s="128" t="str">
        <f>'Module Summary'!B31</f>
        <v>Other Module 10</v>
      </c>
      <c r="C31" s="177"/>
      <c r="D31" s="177"/>
      <c r="E31" s="178"/>
    </row>
    <row r="32" spans="2:5" x14ac:dyDescent="0.35">
      <c r="B32" s="128" t="str">
        <f>'Module Summary'!B32</f>
        <v>Other Module 11</v>
      </c>
      <c r="C32" s="177"/>
      <c r="D32" s="177"/>
      <c r="E32" s="178"/>
    </row>
    <row r="33" spans="2:5" x14ac:dyDescent="0.35">
      <c r="B33" s="128" t="str">
        <f>'Module Summary'!B33</f>
        <v>Other Module 12</v>
      </c>
      <c r="C33" s="177"/>
      <c r="D33" s="177"/>
      <c r="E33" s="178"/>
    </row>
    <row r="34" spans="2:5" x14ac:dyDescent="0.35">
      <c r="B34" s="128" t="str">
        <f>'Module Summary'!B34</f>
        <v>Other Module 13</v>
      </c>
      <c r="C34" s="177"/>
      <c r="D34" s="177"/>
      <c r="E34" s="178"/>
    </row>
    <row r="35" spans="2:5" x14ac:dyDescent="0.35">
      <c r="B35" s="128" t="str">
        <f>'Module Summary'!B35</f>
        <v>Other Module 14</v>
      </c>
      <c r="C35" s="177"/>
      <c r="D35" s="177"/>
      <c r="E35" s="178"/>
    </row>
    <row r="36" spans="2:5" x14ac:dyDescent="0.35">
      <c r="B36" s="128" t="str">
        <f>'Module Summary'!B36</f>
        <v>Other Module 15</v>
      </c>
      <c r="C36" s="177"/>
      <c r="D36" s="177"/>
      <c r="E36" s="178"/>
    </row>
    <row r="37" spans="2:5" x14ac:dyDescent="0.35">
      <c r="B37" s="128" t="str">
        <f>'Module Summary'!B37</f>
        <v>Other Module 16</v>
      </c>
      <c r="C37" s="177"/>
      <c r="D37" s="177"/>
      <c r="E37" s="178"/>
    </row>
    <row r="38" spans="2:5" x14ac:dyDescent="0.35">
      <c r="B38" s="128" t="str">
        <f>'Module Summary'!B38</f>
        <v>Other Module 17</v>
      </c>
      <c r="C38" s="177"/>
      <c r="D38" s="177"/>
      <c r="E38" s="178"/>
    </row>
    <row r="39" spans="2:5" x14ac:dyDescent="0.35">
      <c r="B39" s="128" t="str">
        <f>'Module Summary'!B39</f>
        <v>Other Module 18</v>
      </c>
      <c r="C39" s="177"/>
      <c r="D39" s="177"/>
      <c r="E39" s="178"/>
    </row>
    <row r="40" spans="2:5" x14ac:dyDescent="0.35">
      <c r="B40" s="128" t="str">
        <f>'Module Summary'!B40</f>
        <v>Other Module 19</v>
      </c>
      <c r="C40" s="177"/>
      <c r="D40" s="177"/>
      <c r="E40" s="178"/>
    </row>
    <row r="41" spans="2:5" x14ac:dyDescent="0.35">
      <c r="B41" s="128" t="str">
        <f>'Module Summary'!B41</f>
        <v>Other Module 20</v>
      </c>
      <c r="C41" s="177"/>
      <c r="D41" s="177"/>
      <c r="E41" s="178"/>
    </row>
    <row r="42" spans="2:5" x14ac:dyDescent="0.35">
      <c r="B42" s="128" t="str">
        <f>'Module Summary'!B42</f>
        <v>Other Module 21</v>
      </c>
      <c r="C42" s="177"/>
      <c r="D42" s="177"/>
      <c r="E42" s="178"/>
    </row>
    <row r="43" spans="2:5" x14ac:dyDescent="0.35">
      <c r="B43" s="128" t="str">
        <f>'Module Summary'!B43</f>
        <v>Other Module 22</v>
      </c>
      <c r="C43" s="177"/>
      <c r="D43" s="177"/>
      <c r="E43" s="178"/>
    </row>
    <row r="44" spans="2:5" x14ac:dyDescent="0.35">
      <c r="B44" s="128" t="str">
        <f>'Module Summary'!B44</f>
        <v>Other Module 23</v>
      </c>
      <c r="C44" s="177"/>
      <c r="D44" s="177"/>
      <c r="E44" s="178"/>
    </row>
    <row r="45" spans="2:5" x14ac:dyDescent="0.35">
      <c r="B45" s="128" t="str">
        <f>'Module Summary'!B45</f>
        <v>Other Module 24</v>
      </c>
      <c r="C45" s="177"/>
      <c r="D45" s="177"/>
      <c r="E45" s="178"/>
    </row>
    <row r="46" spans="2:5" x14ac:dyDescent="0.35">
      <c r="B46" s="128" t="str">
        <f>'Module Summary'!B46</f>
        <v>Other Module 25</v>
      </c>
      <c r="C46" s="177"/>
      <c r="D46" s="177"/>
      <c r="E46" s="178"/>
    </row>
    <row r="47" spans="2:5" x14ac:dyDescent="0.35">
      <c r="B47" s="128" t="str">
        <f>'Module Summary'!B47</f>
        <v>Other Module 26</v>
      </c>
      <c r="C47" s="177"/>
      <c r="D47" s="177"/>
      <c r="E47" s="178"/>
    </row>
    <row r="48" spans="2:5" x14ac:dyDescent="0.35">
      <c r="B48" s="128" t="str">
        <f>'Module Summary'!B48</f>
        <v>Other Module 27</v>
      </c>
      <c r="C48" s="177"/>
      <c r="D48" s="177"/>
      <c r="E48" s="178"/>
    </row>
    <row r="49" spans="2:5" x14ac:dyDescent="0.35">
      <c r="B49" s="128" t="str">
        <f>'Module Summary'!B49</f>
        <v>Other Module 28</v>
      </c>
      <c r="C49" s="177"/>
      <c r="D49" s="177"/>
      <c r="E49" s="178"/>
    </row>
    <row r="50" spans="2:5" x14ac:dyDescent="0.35">
      <c r="B50" s="128" t="str">
        <f>'Module Summary'!B50</f>
        <v>Other Module 29</v>
      </c>
      <c r="C50" s="177"/>
      <c r="D50" s="177"/>
      <c r="E50" s="178"/>
    </row>
    <row r="51" spans="2:5" x14ac:dyDescent="0.35">
      <c r="B51" s="128" t="str">
        <f>'Module Summary'!B51</f>
        <v>Other Module 30</v>
      </c>
      <c r="C51" s="177"/>
      <c r="D51" s="177"/>
      <c r="E51" s="178"/>
    </row>
    <row r="52" spans="2:5" x14ac:dyDescent="0.35">
      <c r="B52" s="128" t="str">
        <f>'Module Summary'!B52</f>
        <v>Other Module 31</v>
      </c>
      <c r="C52" s="177"/>
      <c r="D52" s="177"/>
      <c r="E52" s="178"/>
    </row>
    <row r="53" spans="2:5" x14ac:dyDescent="0.35">
      <c r="B53" s="128" t="str">
        <f>'Module Summary'!B53</f>
        <v>Other Module 32</v>
      </c>
      <c r="C53" s="177"/>
      <c r="D53" s="177"/>
      <c r="E53" s="178"/>
    </row>
    <row r="54" spans="2:5" x14ac:dyDescent="0.35">
      <c r="B54" s="128" t="str">
        <f>'Module Summary'!B54</f>
        <v>Other Module 33</v>
      </c>
      <c r="C54" s="177"/>
      <c r="D54" s="177"/>
      <c r="E54" s="178"/>
    </row>
    <row r="55" spans="2:5" x14ac:dyDescent="0.35">
      <c r="B55" s="128" t="str">
        <f>'Module Summary'!B55</f>
        <v>Other Module 34</v>
      </c>
      <c r="C55" s="177"/>
      <c r="D55" s="177"/>
      <c r="E55" s="178"/>
    </row>
    <row r="56" spans="2:5" x14ac:dyDescent="0.35">
      <c r="B56" s="128" t="str">
        <f>'Module Summary'!B56</f>
        <v>Other Module 35</v>
      </c>
      <c r="C56" s="177"/>
      <c r="D56" s="177"/>
      <c r="E56" s="178"/>
    </row>
    <row r="57" spans="2:5" x14ac:dyDescent="0.35">
      <c r="B57" s="128" t="str">
        <f>'Module Summary'!B57</f>
        <v>Other Module 36</v>
      </c>
      <c r="C57" s="177"/>
      <c r="D57" s="177"/>
      <c r="E57" s="178"/>
    </row>
    <row r="58" spans="2:5" x14ac:dyDescent="0.35">
      <c r="B58" s="128" t="str">
        <f>'Module Summary'!B58</f>
        <v>Other Module 37</v>
      </c>
      <c r="C58" s="177"/>
      <c r="D58" s="177"/>
      <c r="E58" s="178"/>
    </row>
    <row r="59" spans="2:5" x14ac:dyDescent="0.35">
      <c r="B59" s="128" t="str">
        <f>'Module Summary'!B59</f>
        <v>Other Module 38</v>
      </c>
      <c r="C59" s="177"/>
      <c r="D59" s="177"/>
      <c r="E59" s="178"/>
    </row>
    <row r="60" spans="2:5" x14ac:dyDescent="0.35">
      <c r="B60" s="128" t="str">
        <f>'Module Summary'!B60</f>
        <v>Other Module 39</v>
      </c>
      <c r="C60" s="177"/>
      <c r="D60" s="177"/>
      <c r="E60" s="178"/>
    </row>
    <row r="61" spans="2:5" x14ac:dyDescent="0.35">
      <c r="B61" s="128" t="str">
        <f>'Module Summary'!B61</f>
        <v>Other Module 40</v>
      </c>
      <c r="C61" s="177"/>
      <c r="D61" s="177"/>
      <c r="E61" s="178"/>
    </row>
    <row r="62" spans="2:5" x14ac:dyDescent="0.35">
      <c r="B62" s="128" t="str">
        <f>'Module Summary'!B62</f>
        <v>Other Module 41</v>
      </c>
      <c r="C62" s="177"/>
      <c r="D62" s="177"/>
      <c r="E62" s="178"/>
    </row>
    <row r="63" spans="2:5" x14ac:dyDescent="0.35">
      <c r="B63" s="128" t="str">
        <f>'Module Summary'!B63</f>
        <v>Other Module 42</v>
      </c>
      <c r="C63" s="177"/>
      <c r="D63" s="177"/>
      <c r="E63" s="178"/>
    </row>
    <row r="64" spans="2:5" x14ac:dyDescent="0.35">
      <c r="B64" s="128" t="str">
        <f>'Module Summary'!B64</f>
        <v>Other Module 43</v>
      </c>
      <c r="C64" s="177"/>
      <c r="D64" s="177"/>
      <c r="E64" s="178"/>
    </row>
    <row r="65" spans="2:5" x14ac:dyDescent="0.35">
      <c r="B65" s="128" t="str">
        <f>'Module Summary'!B65</f>
        <v>Other Module 44</v>
      </c>
      <c r="C65" s="177"/>
      <c r="D65" s="177"/>
      <c r="E65" s="178"/>
    </row>
    <row r="66" spans="2:5" x14ac:dyDescent="0.35">
      <c r="B66" s="128" t="str">
        <f>'Module Summary'!B66</f>
        <v>Other Module 45</v>
      </c>
      <c r="C66" s="177"/>
      <c r="D66" s="177"/>
      <c r="E66" s="178"/>
    </row>
    <row r="67" spans="2:5" x14ac:dyDescent="0.35">
      <c r="B67" s="128" t="str">
        <f>'Module Summary'!B67</f>
        <v>Other Module 46</v>
      </c>
      <c r="C67" s="177"/>
      <c r="D67" s="177"/>
      <c r="E67" s="178"/>
    </row>
    <row r="68" spans="2:5" x14ac:dyDescent="0.35">
      <c r="B68" s="128" t="str">
        <f>'Module Summary'!B68</f>
        <v>Other Module 47</v>
      </c>
      <c r="C68" s="177"/>
      <c r="D68" s="177"/>
      <c r="E68" s="178"/>
    </row>
    <row r="69" spans="2:5" x14ac:dyDescent="0.35">
      <c r="B69" s="128" t="str">
        <f>'Module Summary'!B69</f>
        <v>Other Module 48</v>
      </c>
      <c r="C69" s="177"/>
      <c r="D69" s="177"/>
      <c r="E69" s="178"/>
    </row>
    <row r="70" spans="2:5" x14ac:dyDescent="0.35">
      <c r="B70" s="128" t="str">
        <f>'Module Summary'!B70</f>
        <v>Other Module 49</v>
      </c>
      <c r="C70" s="177"/>
      <c r="D70" s="177"/>
      <c r="E70" s="178"/>
    </row>
    <row r="71" spans="2:5" x14ac:dyDescent="0.35">
      <c r="B71" s="128" t="str">
        <f>'Module Summary'!B71</f>
        <v>Other Module 50</v>
      </c>
      <c r="C71" s="177"/>
      <c r="D71" s="177"/>
      <c r="E71" s="178"/>
    </row>
    <row r="72" spans="2:5" hidden="1" x14ac:dyDescent="0.35">
      <c r="B72" s="38" t="str">
        <f>'Module Summary'!B72</f>
        <v>Subtotal - Core Modules</v>
      </c>
      <c r="C72" s="58">
        <f ca="1">SUM(C6:OFFSET(C72,-1,0))</f>
        <v>0</v>
      </c>
      <c r="D72" s="58">
        <f ca="1">SUM(D6:OFFSET(D72,-1,0))</f>
        <v>0</v>
      </c>
      <c r="E72" s="39"/>
    </row>
    <row r="73" spans="2:5" hidden="1" x14ac:dyDescent="0.35">
      <c r="B73" s="286" t="str">
        <f>'Module Summary'!B73</f>
        <v>Expanded Modules</v>
      </c>
      <c r="C73" s="287"/>
      <c r="D73" s="287"/>
      <c r="E73" s="288"/>
    </row>
    <row r="74" spans="2:5" hidden="1" x14ac:dyDescent="0.35">
      <c r="B74" s="128" t="str">
        <f>'Module Summary'!B74</f>
        <v>N/A</v>
      </c>
      <c r="C74" s="115"/>
      <c r="D74" s="115"/>
      <c r="E74" s="129"/>
    </row>
    <row r="75" spans="2:5" hidden="1" x14ac:dyDescent="0.35">
      <c r="B75" s="41" t="str">
        <f>'Module Summary'!B75</f>
        <v>Subtotal - Expanded Modules</v>
      </c>
      <c r="C75" s="59">
        <f ca="1">SUM(C74:OFFSET(C75,-1,0))</f>
        <v>0</v>
      </c>
      <c r="D75" s="59">
        <f ca="1">SUM(D74:OFFSET(D75,-1,0))</f>
        <v>0</v>
      </c>
      <c r="E75" s="40"/>
    </row>
    <row r="76" spans="2:5" s="1" customFormat="1" ht="15" thickBot="1" x14ac:dyDescent="0.4">
      <c r="B76" s="42" t="str">
        <f>'Module Summary'!B76</f>
        <v>Grand Total</v>
      </c>
      <c r="C76" s="65">
        <f ca="1">SUM(C72,C75)</f>
        <v>0</v>
      </c>
      <c r="D76" s="65">
        <f ca="1">SUM(D72,D75)</f>
        <v>0</v>
      </c>
      <c r="E76" s="43"/>
    </row>
    <row r="77" spans="2:5" x14ac:dyDescent="0.35"/>
    <row r="78" spans="2:5" x14ac:dyDescent="0.35"/>
    <row r="79" spans="2:5" x14ac:dyDescent="0.35"/>
    <row r="80" spans="2:5"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sheetData>
  <sheetProtection password="E125" sheet="1" objects="1" scenarios="1" formatRows="0"/>
  <mergeCells count="4">
    <mergeCell ref="B2:E2"/>
    <mergeCell ref="B5:E5"/>
    <mergeCell ref="B73:E73"/>
    <mergeCell ref="C3:E3"/>
  </mergeCells>
  <dataValidations count="1">
    <dataValidation type="decimal" operator="greaterThanOrEqual" allowBlank="1" showErrorMessage="1" errorTitle="Invalid Entry" error="Please enter numeric values only and type any text in the comments column." sqref="C74:D74 C6:D71">
      <formula1>0</formula1>
    </dataValidation>
  </dataValidations>
  <printOptions horizontalCentered="1"/>
  <pageMargins left="0.25" right="0.25" top="0.75" bottom="0.25" header="0.3" footer="0.3"/>
  <pageSetup scale="99"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30" id="{2511FA54-12D1-4B1D-BE0B-B65C9C7FD6FE}">
            <xm:f>'Vendor Checklist'!$D$37='Vendor Checklist'!$AA$1</xm:f>
            <x14:dxf>
              <font>
                <b/>
                <i val="0"/>
                <color theme="0"/>
              </font>
              <fill>
                <patternFill>
                  <bgColor theme="1"/>
                </patternFill>
              </fill>
            </x14:dxf>
          </x14:cfRule>
          <xm:sqref>C74:D74 C6:D71</xm:sqref>
        </x14:conditionalFormatting>
        <x14:conditionalFormatting xmlns:xm="http://schemas.microsoft.com/office/excel/2006/main">
          <x14:cfRule type="expression" priority="432" id="{1B12A6BC-E6EE-4AAD-AA61-4B69B200203B}">
            <xm:f>'Vendor Checklist'!$D$37='Vendor Checklist'!$AA$1</xm:f>
            <x14:dxf>
              <fill>
                <patternFill>
                  <bgColor rgb="FFFFFF00"/>
                </patternFill>
              </fill>
            </x14:dxf>
          </x14:cfRule>
          <xm:sqref>E74 E6:E71</xm:sqref>
        </x14:conditionalFormatting>
        <x14:conditionalFormatting xmlns:xm="http://schemas.microsoft.com/office/excel/2006/main">
          <x14:cfRule type="expression" priority="434" id="{24CBCB3B-5780-4592-8E87-C38B6FFAF229}">
            <xm:f>'Vendor Checklist'!$D$37='Vendor Checklist'!$AA$1</xm:f>
            <x14:dxf>
              <font>
                <color theme="0"/>
              </font>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539B"/>
    <pageSetUpPr fitToPage="1"/>
  </sheetPr>
  <dimension ref="A1:H61"/>
  <sheetViews>
    <sheetView showGridLines="0" zoomScaleNormal="100" workbookViewId="0">
      <pane ySplit="4" topLeftCell="A5" activePane="bottomLeft" state="frozen"/>
      <selection activeCell="C18" sqref="C18:D18"/>
      <selection pane="bottomLeft" activeCell="C6" sqref="C6"/>
    </sheetView>
  </sheetViews>
  <sheetFormatPr defaultColWidth="0" defaultRowHeight="14.5" zeroHeight="1" x14ac:dyDescent="0.35"/>
  <cols>
    <col min="1" max="1" width="3.7265625" customWidth="1"/>
    <col min="2" max="2" width="41.81640625" customWidth="1"/>
    <col min="3" max="3" width="12.7265625" style="91" customWidth="1"/>
    <col min="4" max="6" width="12.7265625" customWidth="1"/>
    <col min="7" max="7" width="40.7265625" customWidth="1"/>
    <col min="8" max="8" width="3.7265625" customWidth="1"/>
    <col min="9" max="16384" width="9.1796875" hidden="1"/>
  </cols>
  <sheetData>
    <row r="1" spans="2:7" ht="15" thickBot="1" x14ac:dyDescent="0.4"/>
    <row r="2" spans="2:7" s="1" customFormat="1" ht="20.149999999999999" customHeight="1" x14ac:dyDescent="0.35">
      <c r="B2" s="292" t="str">
        <f>'Vendor Checklist'!D6</f>
        <v>Vendor Name</v>
      </c>
      <c r="C2" s="293"/>
      <c r="D2" s="293"/>
      <c r="E2" s="294"/>
      <c r="F2" s="294"/>
      <c r="G2" s="295"/>
    </row>
    <row r="3" spans="2:7" s="1" customFormat="1" ht="30" customHeight="1" x14ac:dyDescent="0.35">
      <c r="B3" s="109" t="str">
        <f ca="1">MID(CELL("Filename",B2),SEARCH("]",CELL("Filename",B2),1)+1,100)</f>
        <v>Other Software</v>
      </c>
      <c r="C3" s="254" t="str">
        <f ca="1">"Please add any " &amp; B3 &amp; " proposed including the Required Quantity, Unit Price, and related On-Going Annual Cost, if applicable."</f>
        <v>Please add any Other Software proposed including the Required Quantity, Unit Price, and related On-Going Annual Cost, if applicable.</v>
      </c>
      <c r="D3" s="255"/>
      <c r="E3" s="255"/>
      <c r="F3" s="299"/>
      <c r="G3" s="300"/>
    </row>
    <row r="4" spans="2:7" s="1" customFormat="1" ht="30" customHeight="1" x14ac:dyDescent="0.35">
      <c r="B4" s="11" t="s">
        <v>25</v>
      </c>
      <c r="C4" s="90" t="s">
        <v>26</v>
      </c>
      <c r="D4" s="12" t="s">
        <v>27</v>
      </c>
      <c r="E4" s="12" t="str">
        <f>'Proposal Summary'!C4</f>
        <v>One-Time
Cost</v>
      </c>
      <c r="F4" s="12" t="str">
        <f>'Proposal Summary'!D4</f>
        <v>On-Going
Annual Cost</v>
      </c>
      <c r="G4" s="21" t="str">
        <f>'Proposal Summary'!E4</f>
        <v>Comments</v>
      </c>
    </row>
    <row r="5" spans="2:7" s="1" customFormat="1" ht="15" hidden="1" customHeight="1" x14ac:dyDescent="0.35">
      <c r="B5" s="296" t="str">
        <f>'Module Summary'!B5</f>
        <v>Core Modules</v>
      </c>
      <c r="C5" s="297"/>
      <c r="D5" s="297"/>
      <c r="E5" s="284"/>
      <c r="F5" s="284"/>
      <c r="G5" s="298"/>
    </row>
    <row r="6" spans="2:7" x14ac:dyDescent="0.35">
      <c r="B6" s="176" t="s">
        <v>29</v>
      </c>
      <c r="C6" s="179"/>
      <c r="D6" s="177"/>
      <c r="E6" s="115">
        <f>IF(ISNUMBER(C6*D6),C6*D6,"N/A")</f>
        <v>0</v>
      </c>
      <c r="F6" s="177"/>
      <c r="G6" s="180"/>
    </row>
    <row r="7" spans="2:7" x14ac:dyDescent="0.35">
      <c r="B7" s="176" t="s">
        <v>30</v>
      </c>
      <c r="C7" s="179"/>
      <c r="D7" s="177"/>
      <c r="E7" s="115">
        <f t="shared" ref="E7:E55" si="0">IF(ISNUMBER(C7*D7),C7*D7,"N/A")</f>
        <v>0</v>
      </c>
      <c r="F7" s="177"/>
      <c r="G7" s="180"/>
    </row>
    <row r="8" spans="2:7" x14ac:dyDescent="0.35">
      <c r="B8" s="176" t="s">
        <v>31</v>
      </c>
      <c r="C8" s="179"/>
      <c r="D8" s="177"/>
      <c r="E8" s="115">
        <f t="shared" si="0"/>
        <v>0</v>
      </c>
      <c r="F8" s="177"/>
      <c r="G8" s="180"/>
    </row>
    <row r="9" spans="2:7" x14ac:dyDescent="0.35">
      <c r="B9" s="176" t="s">
        <v>32</v>
      </c>
      <c r="C9" s="179"/>
      <c r="D9" s="177"/>
      <c r="E9" s="115">
        <f t="shared" si="0"/>
        <v>0</v>
      </c>
      <c r="F9" s="177"/>
      <c r="G9" s="180"/>
    </row>
    <row r="10" spans="2:7" x14ac:dyDescent="0.35">
      <c r="B10" s="176" t="s">
        <v>33</v>
      </c>
      <c r="C10" s="179"/>
      <c r="D10" s="177"/>
      <c r="E10" s="115">
        <f t="shared" si="0"/>
        <v>0</v>
      </c>
      <c r="F10" s="177"/>
      <c r="G10" s="180"/>
    </row>
    <row r="11" spans="2:7" x14ac:dyDescent="0.35">
      <c r="B11" s="176" t="s">
        <v>34</v>
      </c>
      <c r="C11" s="179"/>
      <c r="D11" s="177"/>
      <c r="E11" s="115">
        <f t="shared" si="0"/>
        <v>0</v>
      </c>
      <c r="F11" s="177"/>
      <c r="G11" s="180"/>
    </row>
    <row r="12" spans="2:7" x14ac:dyDescent="0.35">
      <c r="B12" s="176" t="s">
        <v>35</v>
      </c>
      <c r="C12" s="179"/>
      <c r="D12" s="177"/>
      <c r="E12" s="115">
        <f t="shared" si="0"/>
        <v>0</v>
      </c>
      <c r="F12" s="177"/>
      <c r="G12" s="180"/>
    </row>
    <row r="13" spans="2:7" x14ac:dyDescent="0.35">
      <c r="B13" s="176" t="s">
        <v>36</v>
      </c>
      <c r="C13" s="179"/>
      <c r="D13" s="177"/>
      <c r="E13" s="115">
        <f t="shared" si="0"/>
        <v>0</v>
      </c>
      <c r="F13" s="177"/>
      <c r="G13" s="180"/>
    </row>
    <row r="14" spans="2:7" x14ac:dyDescent="0.35">
      <c r="B14" s="176" t="s">
        <v>165</v>
      </c>
      <c r="C14" s="179"/>
      <c r="D14" s="177"/>
      <c r="E14" s="115">
        <f t="shared" si="0"/>
        <v>0</v>
      </c>
      <c r="F14" s="177" t="s">
        <v>9</v>
      </c>
      <c r="G14" s="180" t="s">
        <v>9</v>
      </c>
    </row>
    <row r="15" spans="2:7" x14ac:dyDescent="0.35">
      <c r="B15" s="176"/>
      <c r="C15" s="179"/>
      <c r="D15" s="177"/>
      <c r="E15" s="115">
        <f t="shared" si="0"/>
        <v>0</v>
      </c>
      <c r="F15" s="177" t="s">
        <v>9</v>
      </c>
      <c r="G15" s="180" t="s">
        <v>9</v>
      </c>
    </row>
    <row r="16" spans="2:7" x14ac:dyDescent="0.35">
      <c r="B16" s="176"/>
      <c r="C16" s="179"/>
      <c r="D16" s="177"/>
      <c r="E16" s="115">
        <f t="shared" si="0"/>
        <v>0</v>
      </c>
      <c r="F16" s="177" t="s">
        <v>9</v>
      </c>
      <c r="G16" s="180" t="s">
        <v>9</v>
      </c>
    </row>
    <row r="17" spans="2:7" x14ac:dyDescent="0.35">
      <c r="B17" s="176"/>
      <c r="C17" s="179"/>
      <c r="D17" s="177"/>
      <c r="E17" s="115">
        <f t="shared" si="0"/>
        <v>0</v>
      </c>
      <c r="F17" s="177" t="s">
        <v>9</v>
      </c>
      <c r="G17" s="180" t="s">
        <v>9</v>
      </c>
    </row>
    <row r="18" spans="2:7" x14ac:dyDescent="0.35">
      <c r="B18" s="176"/>
      <c r="C18" s="179"/>
      <c r="D18" s="177"/>
      <c r="E18" s="115">
        <f t="shared" si="0"/>
        <v>0</v>
      </c>
      <c r="F18" s="177" t="s">
        <v>9</v>
      </c>
      <c r="G18" s="180" t="s">
        <v>9</v>
      </c>
    </row>
    <row r="19" spans="2:7" x14ac:dyDescent="0.35">
      <c r="B19" s="176"/>
      <c r="C19" s="179"/>
      <c r="D19" s="177"/>
      <c r="E19" s="115">
        <f t="shared" si="0"/>
        <v>0</v>
      </c>
      <c r="F19" s="177" t="s">
        <v>9</v>
      </c>
      <c r="G19" s="180" t="s">
        <v>9</v>
      </c>
    </row>
    <row r="20" spans="2:7" x14ac:dyDescent="0.35">
      <c r="B20" s="176"/>
      <c r="C20" s="179"/>
      <c r="D20" s="177"/>
      <c r="E20" s="115">
        <f t="shared" si="0"/>
        <v>0</v>
      </c>
      <c r="F20" s="177" t="s">
        <v>9</v>
      </c>
      <c r="G20" s="180" t="s">
        <v>9</v>
      </c>
    </row>
    <row r="21" spans="2:7" x14ac:dyDescent="0.35">
      <c r="B21" s="176"/>
      <c r="C21" s="179"/>
      <c r="D21" s="177"/>
      <c r="E21" s="115">
        <f t="shared" si="0"/>
        <v>0</v>
      </c>
      <c r="F21" s="177" t="s">
        <v>9</v>
      </c>
      <c r="G21" s="180" t="s">
        <v>9</v>
      </c>
    </row>
    <row r="22" spans="2:7" x14ac:dyDescent="0.35">
      <c r="B22" s="176"/>
      <c r="C22" s="179"/>
      <c r="D22" s="177"/>
      <c r="E22" s="115">
        <f t="shared" si="0"/>
        <v>0</v>
      </c>
      <c r="F22" s="177" t="s">
        <v>9</v>
      </c>
      <c r="G22" s="180" t="s">
        <v>9</v>
      </c>
    </row>
    <row r="23" spans="2:7" x14ac:dyDescent="0.35">
      <c r="B23" s="176"/>
      <c r="C23" s="179"/>
      <c r="D23" s="177"/>
      <c r="E23" s="115">
        <f t="shared" si="0"/>
        <v>0</v>
      </c>
      <c r="F23" s="177" t="s">
        <v>9</v>
      </c>
      <c r="G23" s="180" t="s">
        <v>9</v>
      </c>
    </row>
    <row r="24" spans="2:7" x14ac:dyDescent="0.35">
      <c r="B24" s="176"/>
      <c r="C24" s="179"/>
      <c r="D24" s="177"/>
      <c r="E24" s="115">
        <f t="shared" si="0"/>
        <v>0</v>
      </c>
      <c r="F24" s="177" t="s">
        <v>9</v>
      </c>
      <c r="G24" s="180" t="s">
        <v>9</v>
      </c>
    </row>
    <row r="25" spans="2:7" x14ac:dyDescent="0.35">
      <c r="B25" s="176"/>
      <c r="C25" s="179"/>
      <c r="D25" s="177"/>
      <c r="E25" s="115">
        <f t="shared" si="0"/>
        <v>0</v>
      </c>
      <c r="F25" s="177" t="s">
        <v>9</v>
      </c>
      <c r="G25" s="180" t="s">
        <v>9</v>
      </c>
    </row>
    <row r="26" spans="2:7" x14ac:dyDescent="0.35">
      <c r="B26" s="176"/>
      <c r="C26" s="179"/>
      <c r="D26" s="177"/>
      <c r="E26" s="115">
        <f t="shared" si="0"/>
        <v>0</v>
      </c>
      <c r="F26" s="177" t="s">
        <v>9</v>
      </c>
      <c r="G26" s="180" t="s">
        <v>9</v>
      </c>
    </row>
    <row r="27" spans="2:7" x14ac:dyDescent="0.35">
      <c r="B27" s="176"/>
      <c r="C27" s="179"/>
      <c r="D27" s="177"/>
      <c r="E27" s="115">
        <f t="shared" si="0"/>
        <v>0</v>
      </c>
      <c r="F27" s="177" t="s">
        <v>9</v>
      </c>
      <c r="G27" s="180" t="s">
        <v>9</v>
      </c>
    </row>
    <row r="28" spans="2:7" x14ac:dyDescent="0.35">
      <c r="B28" s="176"/>
      <c r="C28" s="179"/>
      <c r="D28" s="177"/>
      <c r="E28" s="115">
        <f t="shared" si="0"/>
        <v>0</v>
      </c>
      <c r="F28" s="177" t="s">
        <v>9</v>
      </c>
      <c r="G28" s="180" t="s">
        <v>9</v>
      </c>
    </row>
    <row r="29" spans="2:7" x14ac:dyDescent="0.35">
      <c r="B29" s="176"/>
      <c r="C29" s="179"/>
      <c r="D29" s="177"/>
      <c r="E29" s="115">
        <f t="shared" si="0"/>
        <v>0</v>
      </c>
      <c r="F29" s="177" t="s">
        <v>9</v>
      </c>
      <c r="G29" s="180" t="s">
        <v>9</v>
      </c>
    </row>
    <row r="30" spans="2:7" x14ac:dyDescent="0.35">
      <c r="B30" s="176"/>
      <c r="C30" s="179"/>
      <c r="D30" s="177"/>
      <c r="E30" s="115">
        <f t="shared" si="0"/>
        <v>0</v>
      </c>
      <c r="F30" s="177" t="s">
        <v>9</v>
      </c>
      <c r="G30" s="180" t="s">
        <v>9</v>
      </c>
    </row>
    <row r="31" spans="2:7" x14ac:dyDescent="0.35">
      <c r="B31" s="176"/>
      <c r="C31" s="179"/>
      <c r="D31" s="177"/>
      <c r="E31" s="115">
        <f t="shared" si="0"/>
        <v>0</v>
      </c>
      <c r="F31" s="177" t="s">
        <v>9</v>
      </c>
      <c r="G31" s="180" t="s">
        <v>9</v>
      </c>
    </row>
    <row r="32" spans="2:7" x14ac:dyDescent="0.35">
      <c r="B32" s="176"/>
      <c r="C32" s="179"/>
      <c r="D32" s="177"/>
      <c r="E32" s="115">
        <f t="shared" si="0"/>
        <v>0</v>
      </c>
      <c r="F32" s="177" t="s">
        <v>9</v>
      </c>
      <c r="G32" s="180" t="s">
        <v>9</v>
      </c>
    </row>
    <row r="33" spans="2:7" x14ac:dyDescent="0.35">
      <c r="B33" s="176"/>
      <c r="C33" s="179"/>
      <c r="D33" s="177"/>
      <c r="E33" s="115">
        <f t="shared" si="0"/>
        <v>0</v>
      </c>
      <c r="F33" s="177" t="s">
        <v>9</v>
      </c>
      <c r="G33" s="180" t="s">
        <v>9</v>
      </c>
    </row>
    <row r="34" spans="2:7" x14ac:dyDescent="0.35">
      <c r="B34" s="176"/>
      <c r="C34" s="179"/>
      <c r="D34" s="177"/>
      <c r="E34" s="115">
        <f t="shared" si="0"/>
        <v>0</v>
      </c>
      <c r="F34" s="177" t="s">
        <v>9</v>
      </c>
      <c r="G34" s="180" t="s">
        <v>9</v>
      </c>
    </row>
    <row r="35" spans="2:7" x14ac:dyDescent="0.35">
      <c r="B35" s="176"/>
      <c r="C35" s="179"/>
      <c r="D35" s="177"/>
      <c r="E35" s="115">
        <f t="shared" si="0"/>
        <v>0</v>
      </c>
      <c r="F35" s="177" t="s">
        <v>9</v>
      </c>
      <c r="G35" s="180" t="s">
        <v>9</v>
      </c>
    </row>
    <row r="36" spans="2:7" x14ac:dyDescent="0.35">
      <c r="B36" s="176"/>
      <c r="C36" s="179"/>
      <c r="D36" s="177"/>
      <c r="E36" s="115">
        <f t="shared" si="0"/>
        <v>0</v>
      </c>
      <c r="F36" s="177" t="s">
        <v>9</v>
      </c>
      <c r="G36" s="180" t="s">
        <v>9</v>
      </c>
    </row>
    <row r="37" spans="2:7" x14ac:dyDescent="0.35">
      <c r="B37" s="176"/>
      <c r="C37" s="179"/>
      <c r="D37" s="177"/>
      <c r="E37" s="115">
        <f t="shared" si="0"/>
        <v>0</v>
      </c>
      <c r="F37" s="177" t="s">
        <v>9</v>
      </c>
      <c r="G37" s="180" t="s">
        <v>9</v>
      </c>
    </row>
    <row r="38" spans="2:7" x14ac:dyDescent="0.35">
      <c r="B38" s="176"/>
      <c r="C38" s="179"/>
      <c r="D38" s="177"/>
      <c r="E38" s="115">
        <f t="shared" si="0"/>
        <v>0</v>
      </c>
      <c r="F38" s="177" t="s">
        <v>9</v>
      </c>
      <c r="G38" s="180" t="s">
        <v>9</v>
      </c>
    </row>
    <row r="39" spans="2:7" x14ac:dyDescent="0.35">
      <c r="B39" s="176"/>
      <c r="C39" s="179"/>
      <c r="D39" s="177"/>
      <c r="E39" s="115">
        <f t="shared" si="0"/>
        <v>0</v>
      </c>
      <c r="F39" s="177" t="s">
        <v>9</v>
      </c>
      <c r="G39" s="180" t="s">
        <v>9</v>
      </c>
    </row>
    <row r="40" spans="2:7" x14ac:dyDescent="0.35">
      <c r="B40" s="176"/>
      <c r="C40" s="179"/>
      <c r="D40" s="177"/>
      <c r="E40" s="115">
        <f t="shared" si="0"/>
        <v>0</v>
      </c>
      <c r="F40" s="177" t="s">
        <v>9</v>
      </c>
      <c r="G40" s="180" t="s">
        <v>9</v>
      </c>
    </row>
    <row r="41" spans="2:7" x14ac:dyDescent="0.35">
      <c r="B41" s="176"/>
      <c r="C41" s="179"/>
      <c r="D41" s="177"/>
      <c r="E41" s="115">
        <f t="shared" si="0"/>
        <v>0</v>
      </c>
      <c r="F41" s="177" t="s">
        <v>9</v>
      </c>
      <c r="G41" s="180" t="s">
        <v>9</v>
      </c>
    </row>
    <row r="42" spans="2:7" x14ac:dyDescent="0.35">
      <c r="B42" s="176"/>
      <c r="C42" s="179"/>
      <c r="D42" s="177"/>
      <c r="E42" s="115">
        <f t="shared" si="0"/>
        <v>0</v>
      </c>
      <c r="F42" s="177" t="s">
        <v>9</v>
      </c>
      <c r="G42" s="180" t="s">
        <v>9</v>
      </c>
    </row>
    <row r="43" spans="2:7" x14ac:dyDescent="0.35">
      <c r="B43" s="176"/>
      <c r="C43" s="179"/>
      <c r="D43" s="177"/>
      <c r="E43" s="115">
        <f t="shared" si="0"/>
        <v>0</v>
      </c>
      <c r="F43" s="177" t="s">
        <v>9</v>
      </c>
      <c r="G43" s="180" t="s">
        <v>9</v>
      </c>
    </row>
    <row r="44" spans="2:7" x14ac:dyDescent="0.35">
      <c r="B44" s="176"/>
      <c r="C44" s="179"/>
      <c r="D44" s="177"/>
      <c r="E44" s="115">
        <f t="shared" si="0"/>
        <v>0</v>
      </c>
      <c r="F44" s="177" t="s">
        <v>9</v>
      </c>
      <c r="G44" s="180" t="s">
        <v>9</v>
      </c>
    </row>
    <row r="45" spans="2:7" x14ac:dyDescent="0.35">
      <c r="B45" s="176"/>
      <c r="C45" s="179"/>
      <c r="D45" s="177"/>
      <c r="E45" s="115">
        <f t="shared" si="0"/>
        <v>0</v>
      </c>
      <c r="F45" s="177" t="s">
        <v>9</v>
      </c>
      <c r="G45" s="180" t="s">
        <v>9</v>
      </c>
    </row>
    <row r="46" spans="2:7" x14ac:dyDescent="0.35">
      <c r="B46" s="176"/>
      <c r="C46" s="179"/>
      <c r="D46" s="177"/>
      <c r="E46" s="115">
        <f t="shared" si="0"/>
        <v>0</v>
      </c>
      <c r="F46" s="177" t="s">
        <v>9</v>
      </c>
      <c r="G46" s="180" t="s">
        <v>9</v>
      </c>
    </row>
    <row r="47" spans="2:7" x14ac:dyDescent="0.35">
      <c r="B47" s="176"/>
      <c r="C47" s="179"/>
      <c r="D47" s="177"/>
      <c r="E47" s="115">
        <f t="shared" si="0"/>
        <v>0</v>
      </c>
      <c r="F47" s="177" t="s">
        <v>9</v>
      </c>
      <c r="G47" s="180" t="s">
        <v>9</v>
      </c>
    </row>
    <row r="48" spans="2:7" x14ac:dyDescent="0.35">
      <c r="B48" s="176"/>
      <c r="C48" s="179"/>
      <c r="D48" s="177"/>
      <c r="E48" s="115">
        <f t="shared" si="0"/>
        <v>0</v>
      </c>
      <c r="F48" s="177" t="s">
        <v>9</v>
      </c>
      <c r="G48" s="180" t="s">
        <v>9</v>
      </c>
    </row>
    <row r="49" spans="2:7" x14ac:dyDescent="0.35">
      <c r="B49" s="176"/>
      <c r="C49" s="179"/>
      <c r="D49" s="177"/>
      <c r="E49" s="115">
        <f t="shared" si="0"/>
        <v>0</v>
      </c>
      <c r="F49" s="177" t="s">
        <v>9</v>
      </c>
      <c r="G49" s="180" t="s">
        <v>9</v>
      </c>
    </row>
    <row r="50" spans="2:7" x14ac:dyDescent="0.35">
      <c r="B50" s="176"/>
      <c r="C50" s="179"/>
      <c r="D50" s="177"/>
      <c r="E50" s="115">
        <f t="shared" si="0"/>
        <v>0</v>
      </c>
      <c r="F50" s="177" t="s">
        <v>9</v>
      </c>
      <c r="G50" s="180" t="s">
        <v>9</v>
      </c>
    </row>
    <row r="51" spans="2:7" x14ac:dyDescent="0.35">
      <c r="B51" s="176"/>
      <c r="C51" s="179"/>
      <c r="D51" s="177"/>
      <c r="E51" s="115">
        <f t="shared" si="0"/>
        <v>0</v>
      </c>
      <c r="F51" s="177" t="s">
        <v>9</v>
      </c>
      <c r="G51" s="180" t="s">
        <v>9</v>
      </c>
    </row>
    <row r="52" spans="2:7" x14ac:dyDescent="0.35">
      <c r="B52" s="176"/>
      <c r="C52" s="179"/>
      <c r="D52" s="177"/>
      <c r="E52" s="115">
        <f t="shared" si="0"/>
        <v>0</v>
      </c>
      <c r="F52" s="177" t="s">
        <v>9</v>
      </c>
      <c r="G52" s="180" t="s">
        <v>9</v>
      </c>
    </row>
    <row r="53" spans="2:7" x14ac:dyDescent="0.35">
      <c r="B53" s="176"/>
      <c r="C53" s="179"/>
      <c r="D53" s="177"/>
      <c r="E53" s="115">
        <f t="shared" si="0"/>
        <v>0</v>
      </c>
      <c r="F53" s="177" t="s">
        <v>9</v>
      </c>
      <c r="G53" s="180" t="s">
        <v>9</v>
      </c>
    </row>
    <row r="54" spans="2:7" x14ac:dyDescent="0.35">
      <c r="B54" s="176"/>
      <c r="C54" s="179"/>
      <c r="D54" s="177"/>
      <c r="E54" s="115">
        <f t="shared" si="0"/>
        <v>0</v>
      </c>
      <c r="F54" s="177" t="s">
        <v>9</v>
      </c>
      <c r="G54" s="180" t="s">
        <v>9</v>
      </c>
    </row>
    <row r="55" spans="2:7" x14ac:dyDescent="0.35">
      <c r="B55" s="176"/>
      <c r="C55" s="179"/>
      <c r="D55" s="177"/>
      <c r="E55" s="115">
        <f t="shared" si="0"/>
        <v>0</v>
      </c>
      <c r="F55" s="177" t="s">
        <v>9</v>
      </c>
      <c r="G55" s="180" t="s">
        <v>9</v>
      </c>
    </row>
    <row r="56" spans="2:7" hidden="1" x14ac:dyDescent="0.35">
      <c r="B56" s="24" t="str">
        <f>'Module Summary'!B72</f>
        <v>Subtotal - Core Modules</v>
      </c>
      <c r="C56" s="35">
        <f ca="1">SUM(C6:OFFSET(C56,-1,0))</f>
        <v>0</v>
      </c>
      <c r="D56" s="58" t="s">
        <v>19</v>
      </c>
      <c r="E56" s="58">
        <f ca="1">SUM(E6:OFFSET(E56,-1,0))</f>
        <v>0</v>
      </c>
      <c r="F56" s="58">
        <f ca="1">SUM(F6:OFFSET(F56,-1,0))</f>
        <v>0</v>
      </c>
      <c r="G56" s="87"/>
    </row>
    <row r="57" spans="2:7" hidden="1" x14ac:dyDescent="0.35">
      <c r="B57" s="301" t="str">
        <f>'Module Summary'!B73</f>
        <v>Expanded Modules</v>
      </c>
      <c r="C57" s="287"/>
      <c r="D57" s="287"/>
      <c r="E57" s="287"/>
      <c r="F57" s="287"/>
      <c r="G57" s="302"/>
    </row>
    <row r="58" spans="2:7" hidden="1" x14ac:dyDescent="0.35">
      <c r="B58" s="121" t="s">
        <v>19</v>
      </c>
      <c r="C58" s="130"/>
      <c r="D58" s="115"/>
      <c r="E58" s="115">
        <f>IF(ISNUMBER(C58*D58),C58*D58,"N/A")</f>
        <v>0</v>
      </c>
      <c r="F58" s="115"/>
      <c r="G58" s="131"/>
    </row>
    <row r="59" spans="2:7" hidden="1" x14ac:dyDescent="0.35">
      <c r="B59" s="23" t="str">
        <f>'Module Summary'!B75</f>
        <v>Subtotal - Expanded Modules</v>
      </c>
      <c r="C59" s="53">
        <f ca="1">SUM(C58:OFFSET(C59,-1,0))</f>
        <v>0</v>
      </c>
      <c r="D59" s="59" t="s">
        <v>19</v>
      </c>
      <c r="E59" s="59">
        <f ca="1">SUM(E58:OFFSET(E59,-1,0))</f>
        <v>0</v>
      </c>
      <c r="F59" s="59">
        <f ca="1">SUM(F58:OFFSET(F59,-1,0))</f>
        <v>0</v>
      </c>
      <c r="G59" s="88"/>
    </row>
    <row r="60" spans="2:7" s="1" customFormat="1" ht="15" thickBot="1" x14ac:dyDescent="0.4">
      <c r="B60" s="3" t="str">
        <f>'Module Summary'!B76</f>
        <v>Grand Total</v>
      </c>
      <c r="C60" s="85">
        <f ca="1">SUM(C56,C59)</f>
        <v>0</v>
      </c>
      <c r="D60" s="57" t="s">
        <v>19</v>
      </c>
      <c r="E60" s="57">
        <f ca="1">SUM(E56,E59)</f>
        <v>0</v>
      </c>
      <c r="F60" s="57">
        <f ca="1">SUM(F56,F59)</f>
        <v>0</v>
      </c>
      <c r="G60" s="89"/>
    </row>
    <row r="61" spans="2:7" x14ac:dyDescent="0.35"/>
  </sheetData>
  <sheetProtection password="E125" sheet="1" objects="1" scenarios="1" formatRows="0"/>
  <mergeCells count="4">
    <mergeCell ref="B2:G2"/>
    <mergeCell ref="B5:G5"/>
    <mergeCell ref="C3:G3"/>
    <mergeCell ref="B57:G57"/>
  </mergeCells>
  <dataValidations count="1">
    <dataValidation type="decimal" operator="greaterThanOrEqual" allowBlank="1" showErrorMessage="1" errorTitle="Invalid Entry" error="Please enter numeric values only and type any text in the comments column." sqref="C6:D55 C58:D58 F58 F6:F55">
      <formula1>0</formula1>
    </dataValidation>
  </dataValidations>
  <printOptions horizontalCentered="1"/>
  <pageMargins left="0.25" right="0.25" top="0.75" bottom="0.25" header="0.3" footer="0.3"/>
  <pageSetup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35" id="{AAD0B7CC-E597-4104-A4CE-5B549D32B0E6}">
            <xm:f>'Vendor Checklist'!$D$37='Vendor Checklist'!$AA$1</xm:f>
            <x14:dxf>
              <fill>
                <patternFill>
                  <bgColor rgb="FFFFFF00"/>
                </patternFill>
              </fill>
            </x14:dxf>
          </x14:cfRule>
          <xm:sqref>F58:G58 F6:G55 B6:D55 B58:D58</xm:sqref>
        </x14:conditionalFormatting>
        <x14:conditionalFormatting xmlns:xm="http://schemas.microsoft.com/office/excel/2006/main">
          <x14:cfRule type="expression" priority="439" id="{B7C8DB6E-E450-4EB6-8D00-8A0691DC98BD}">
            <xm:f>'Vendor Checklist'!$D$37='Vendor Checklist'!$AA$1</xm:f>
            <x14:dxf>
              <font>
                <color theme="0"/>
              </font>
            </x14:dxf>
          </x14:cfRule>
          <xm:sqref>C3:G3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539B"/>
    <pageSetUpPr fitToPage="1"/>
  </sheetPr>
  <dimension ref="A1:H61"/>
  <sheetViews>
    <sheetView showGridLines="0" zoomScaleNormal="100" workbookViewId="0">
      <pane ySplit="4" topLeftCell="A5" activePane="bottomLeft" state="frozen"/>
      <selection activeCell="C18" sqref="C18:D18"/>
      <selection pane="bottomLeft" activeCell="B6" sqref="B6"/>
    </sheetView>
  </sheetViews>
  <sheetFormatPr defaultColWidth="0" defaultRowHeight="14.5" zeroHeight="1" x14ac:dyDescent="0.35"/>
  <cols>
    <col min="1" max="1" width="3.7265625" customWidth="1"/>
    <col min="2" max="2" width="41.81640625" customWidth="1"/>
    <col min="3" max="3" width="12.7265625" style="91" customWidth="1"/>
    <col min="4" max="6" width="12.7265625" customWidth="1"/>
    <col min="7" max="7" width="40.7265625" customWidth="1"/>
    <col min="8" max="8" width="3.7265625" customWidth="1"/>
    <col min="9" max="16384" width="9.1796875" hidden="1"/>
  </cols>
  <sheetData>
    <row r="1" spans="2:7" ht="15" thickBot="1" x14ac:dyDescent="0.4"/>
    <row r="2" spans="2:7" s="1" customFormat="1" ht="20.149999999999999" customHeight="1" x14ac:dyDescent="0.35">
      <c r="B2" s="292" t="str">
        <f>'Vendor Checklist'!D6</f>
        <v>Vendor Name</v>
      </c>
      <c r="C2" s="293"/>
      <c r="D2" s="293"/>
      <c r="E2" s="294"/>
      <c r="F2" s="294"/>
      <c r="G2" s="295"/>
    </row>
    <row r="3" spans="2:7" s="1" customFormat="1" ht="30" customHeight="1" x14ac:dyDescent="0.35">
      <c r="B3" s="109" t="str">
        <f ca="1">MID(CELL("Filename",B2),SEARCH("]",CELL("Filename",B2),1)+1,100)</f>
        <v>Hardware</v>
      </c>
      <c r="C3" s="254" t="str">
        <f ca="1">"Please add any additional required/optional " &amp; B3 &amp; " proposed including the Required Quantity, Unit Price, and related On-Going Annual Cost, if applicable."</f>
        <v>Please add any additional required/optional Hardware proposed including the Required Quantity, Unit Price, and related On-Going Annual Cost, if applicable.</v>
      </c>
      <c r="D3" s="255"/>
      <c r="E3" s="255"/>
      <c r="F3" s="303"/>
      <c r="G3" s="304"/>
    </row>
    <row r="4" spans="2:7" s="1" customFormat="1" ht="30" customHeight="1" x14ac:dyDescent="0.35">
      <c r="B4" s="11" t="s">
        <v>138</v>
      </c>
      <c r="C4" s="90" t="s">
        <v>26</v>
      </c>
      <c r="D4" s="12" t="s">
        <v>27</v>
      </c>
      <c r="E4" s="12" t="str">
        <f>'Proposal Summary'!C4</f>
        <v>One-Time
Cost</v>
      </c>
      <c r="F4" s="12" t="str">
        <f>'Proposal Summary'!D4</f>
        <v>On-Going
Annual Cost</v>
      </c>
      <c r="G4" s="21" t="str">
        <f>'Proposal Summary'!E4</f>
        <v>Comments</v>
      </c>
    </row>
    <row r="5" spans="2:7" s="1" customFormat="1" ht="15" hidden="1" customHeight="1" x14ac:dyDescent="0.35">
      <c r="B5" s="296" t="str">
        <f>'Module Summary'!B5</f>
        <v>Core Modules</v>
      </c>
      <c r="C5" s="297"/>
      <c r="D5" s="297"/>
      <c r="E5" s="284"/>
      <c r="F5" s="284"/>
      <c r="G5" s="298"/>
    </row>
    <row r="6" spans="2:7" x14ac:dyDescent="0.35">
      <c r="B6" s="176"/>
      <c r="C6" s="179"/>
      <c r="D6" s="177"/>
      <c r="E6" s="115">
        <f>IF(ISNUMBER(C6*D6),C6*D6,"N/A")</f>
        <v>0</v>
      </c>
      <c r="F6" s="177"/>
      <c r="G6" s="180"/>
    </row>
    <row r="7" spans="2:7" x14ac:dyDescent="0.35">
      <c r="B7" s="176"/>
      <c r="C7" s="179"/>
      <c r="D7" s="177"/>
      <c r="E7" s="115">
        <f t="shared" ref="E7:E55" si="0">IF(ISNUMBER(C7*D7),C7*D7,"N/A")</f>
        <v>0</v>
      </c>
      <c r="F7" s="177"/>
      <c r="G7" s="180"/>
    </row>
    <row r="8" spans="2:7" x14ac:dyDescent="0.35">
      <c r="B8" s="176"/>
      <c r="C8" s="179"/>
      <c r="D8" s="177"/>
      <c r="E8" s="115">
        <f t="shared" si="0"/>
        <v>0</v>
      </c>
      <c r="F8" s="177"/>
      <c r="G8" s="180"/>
    </row>
    <row r="9" spans="2:7" x14ac:dyDescent="0.35">
      <c r="B9" s="176"/>
      <c r="C9" s="179"/>
      <c r="D9" s="177"/>
      <c r="E9" s="115">
        <f t="shared" si="0"/>
        <v>0</v>
      </c>
      <c r="F9" s="177"/>
      <c r="G9" s="180"/>
    </row>
    <row r="10" spans="2:7" x14ac:dyDescent="0.35">
      <c r="B10" s="176"/>
      <c r="C10" s="179"/>
      <c r="D10" s="177"/>
      <c r="E10" s="115">
        <f t="shared" si="0"/>
        <v>0</v>
      </c>
      <c r="F10" s="177"/>
      <c r="G10" s="180"/>
    </row>
    <row r="11" spans="2:7" x14ac:dyDescent="0.35">
      <c r="B11" s="176"/>
      <c r="C11" s="179"/>
      <c r="D11" s="177"/>
      <c r="E11" s="115">
        <f t="shared" si="0"/>
        <v>0</v>
      </c>
      <c r="F11" s="177"/>
      <c r="G11" s="180"/>
    </row>
    <row r="12" spans="2:7" x14ac:dyDescent="0.35">
      <c r="B12" s="176"/>
      <c r="C12" s="179"/>
      <c r="D12" s="177"/>
      <c r="E12" s="115">
        <f t="shared" si="0"/>
        <v>0</v>
      </c>
      <c r="F12" s="177"/>
      <c r="G12" s="180"/>
    </row>
    <row r="13" spans="2:7" x14ac:dyDescent="0.35">
      <c r="B13" s="176"/>
      <c r="C13" s="179"/>
      <c r="D13" s="177"/>
      <c r="E13" s="115">
        <f t="shared" si="0"/>
        <v>0</v>
      </c>
      <c r="F13" s="177"/>
      <c r="G13" s="180"/>
    </row>
    <row r="14" spans="2:7" x14ac:dyDescent="0.35">
      <c r="B14" s="176"/>
      <c r="C14" s="179"/>
      <c r="D14" s="177"/>
      <c r="E14" s="115">
        <f t="shared" si="0"/>
        <v>0</v>
      </c>
      <c r="F14" s="177"/>
      <c r="G14" s="180"/>
    </row>
    <row r="15" spans="2:7" x14ac:dyDescent="0.35">
      <c r="B15" s="176"/>
      <c r="C15" s="179"/>
      <c r="D15" s="177"/>
      <c r="E15" s="115">
        <f t="shared" si="0"/>
        <v>0</v>
      </c>
      <c r="F15" s="177"/>
      <c r="G15" s="180"/>
    </row>
    <row r="16" spans="2:7" x14ac:dyDescent="0.35">
      <c r="B16" s="176"/>
      <c r="C16" s="179"/>
      <c r="D16" s="177"/>
      <c r="E16" s="115">
        <f t="shared" si="0"/>
        <v>0</v>
      </c>
      <c r="F16" s="177"/>
      <c r="G16" s="180"/>
    </row>
    <row r="17" spans="2:7" x14ac:dyDescent="0.35">
      <c r="B17" s="176"/>
      <c r="C17" s="179"/>
      <c r="D17" s="177"/>
      <c r="E17" s="115">
        <f t="shared" si="0"/>
        <v>0</v>
      </c>
      <c r="F17" s="177"/>
      <c r="G17" s="180"/>
    </row>
    <row r="18" spans="2:7" x14ac:dyDescent="0.35">
      <c r="B18" s="176"/>
      <c r="C18" s="179"/>
      <c r="D18" s="177"/>
      <c r="E18" s="115">
        <f t="shared" si="0"/>
        <v>0</v>
      </c>
      <c r="F18" s="177"/>
      <c r="G18" s="180"/>
    </row>
    <row r="19" spans="2:7" x14ac:dyDescent="0.35">
      <c r="B19" s="176"/>
      <c r="C19" s="179"/>
      <c r="D19" s="177"/>
      <c r="E19" s="115">
        <f t="shared" si="0"/>
        <v>0</v>
      </c>
      <c r="F19" s="177"/>
      <c r="G19" s="180"/>
    </row>
    <row r="20" spans="2:7" x14ac:dyDescent="0.35">
      <c r="B20" s="176"/>
      <c r="C20" s="179"/>
      <c r="D20" s="177"/>
      <c r="E20" s="115">
        <f t="shared" si="0"/>
        <v>0</v>
      </c>
      <c r="F20" s="177"/>
      <c r="G20" s="180"/>
    </row>
    <row r="21" spans="2:7" x14ac:dyDescent="0.35">
      <c r="B21" s="176"/>
      <c r="C21" s="179"/>
      <c r="D21" s="177"/>
      <c r="E21" s="115">
        <f t="shared" si="0"/>
        <v>0</v>
      </c>
      <c r="F21" s="177"/>
      <c r="G21" s="180"/>
    </row>
    <row r="22" spans="2:7" x14ac:dyDescent="0.35">
      <c r="B22" s="176"/>
      <c r="C22" s="179"/>
      <c r="D22" s="177"/>
      <c r="E22" s="115">
        <f t="shared" si="0"/>
        <v>0</v>
      </c>
      <c r="F22" s="177"/>
      <c r="G22" s="180"/>
    </row>
    <row r="23" spans="2:7" x14ac:dyDescent="0.35">
      <c r="B23" s="176"/>
      <c r="C23" s="179"/>
      <c r="D23" s="177"/>
      <c r="E23" s="115">
        <f t="shared" si="0"/>
        <v>0</v>
      </c>
      <c r="F23" s="177"/>
      <c r="G23" s="180"/>
    </row>
    <row r="24" spans="2:7" x14ac:dyDescent="0.35">
      <c r="B24" s="176"/>
      <c r="C24" s="179"/>
      <c r="D24" s="177"/>
      <c r="E24" s="115">
        <f t="shared" si="0"/>
        <v>0</v>
      </c>
      <c r="F24" s="177"/>
      <c r="G24" s="180"/>
    </row>
    <row r="25" spans="2:7" x14ac:dyDescent="0.35">
      <c r="B25" s="176"/>
      <c r="C25" s="179"/>
      <c r="D25" s="177"/>
      <c r="E25" s="115">
        <f t="shared" si="0"/>
        <v>0</v>
      </c>
      <c r="F25" s="177"/>
      <c r="G25" s="180"/>
    </row>
    <row r="26" spans="2:7" x14ac:dyDescent="0.35">
      <c r="B26" s="176"/>
      <c r="C26" s="179"/>
      <c r="D26" s="177"/>
      <c r="E26" s="115">
        <f t="shared" si="0"/>
        <v>0</v>
      </c>
      <c r="F26" s="177"/>
      <c r="G26" s="180"/>
    </row>
    <row r="27" spans="2:7" x14ac:dyDescent="0.35">
      <c r="B27" s="176"/>
      <c r="C27" s="179"/>
      <c r="D27" s="177"/>
      <c r="E27" s="115">
        <f t="shared" si="0"/>
        <v>0</v>
      </c>
      <c r="F27" s="177"/>
      <c r="G27" s="180"/>
    </row>
    <row r="28" spans="2:7" x14ac:dyDescent="0.35">
      <c r="B28" s="176"/>
      <c r="C28" s="179"/>
      <c r="D28" s="177"/>
      <c r="E28" s="115">
        <f t="shared" si="0"/>
        <v>0</v>
      </c>
      <c r="F28" s="177"/>
      <c r="G28" s="180"/>
    </row>
    <row r="29" spans="2:7" x14ac:dyDescent="0.35">
      <c r="B29" s="176"/>
      <c r="C29" s="179"/>
      <c r="D29" s="177"/>
      <c r="E29" s="115">
        <f t="shared" si="0"/>
        <v>0</v>
      </c>
      <c r="F29" s="177"/>
      <c r="G29" s="180"/>
    </row>
    <row r="30" spans="2:7" x14ac:dyDescent="0.35">
      <c r="B30" s="176"/>
      <c r="C30" s="179"/>
      <c r="D30" s="177"/>
      <c r="E30" s="115">
        <f t="shared" si="0"/>
        <v>0</v>
      </c>
      <c r="F30" s="177"/>
      <c r="G30" s="180"/>
    </row>
    <row r="31" spans="2:7" x14ac:dyDescent="0.35">
      <c r="B31" s="176"/>
      <c r="C31" s="179"/>
      <c r="D31" s="177"/>
      <c r="E31" s="115">
        <f t="shared" si="0"/>
        <v>0</v>
      </c>
      <c r="F31" s="177"/>
      <c r="G31" s="180"/>
    </row>
    <row r="32" spans="2:7" x14ac:dyDescent="0.35">
      <c r="B32" s="176"/>
      <c r="C32" s="179"/>
      <c r="D32" s="177"/>
      <c r="E32" s="115">
        <f t="shared" si="0"/>
        <v>0</v>
      </c>
      <c r="F32" s="177"/>
      <c r="G32" s="180"/>
    </row>
    <row r="33" spans="2:7" x14ac:dyDescent="0.35">
      <c r="B33" s="176"/>
      <c r="C33" s="179"/>
      <c r="D33" s="177"/>
      <c r="E33" s="115">
        <f t="shared" si="0"/>
        <v>0</v>
      </c>
      <c r="F33" s="177"/>
      <c r="G33" s="180"/>
    </row>
    <row r="34" spans="2:7" x14ac:dyDescent="0.35">
      <c r="B34" s="176"/>
      <c r="C34" s="179"/>
      <c r="D34" s="177"/>
      <c r="E34" s="115">
        <f t="shared" si="0"/>
        <v>0</v>
      </c>
      <c r="F34" s="177"/>
      <c r="G34" s="180"/>
    </row>
    <row r="35" spans="2:7" x14ac:dyDescent="0.35">
      <c r="B35" s="176"/>
      <c r="C35" s="179"/>
      <c r="D35" s="177"/>
      <c r="E35" s="115">
        <f t="shared" si="0"/>
        <v>0</v>
      </c>
      <c r="F35" s="177"/>
      <c r="G35" s="180"/>
    </row>
    <row r="36" spans="2:7" x14ac:dyDescent="0.35">
      <c r="B36" s="176"/>
      <c r="C36" s="179"/>
      <c r="D36" s="177"/>
      <c r="E36" s="115">
        <f t="shared" si="0"/>
        <v>0</v>
      </c>
      <c r="F36" s="177"/>
      <c r="G36" s="180"/>
    </row>
    <row r="37" spans="2:7" x14ac:dyDescent="0.35">
      <c r="B37" s="176"/>
      <c r="C37" s="179"/>
      <c r="D37" s="177"/>
      <c r="E37" s="115">
        <f t="shared" si="0"/>
        <v>0</v>
      </c>
      <c r="F37" s="177"/>
      <c r="G37" s="180"/>
    </row>
    <row r="38" spans="2:7" x14ac:dyDescent="0.35">
      <c r="B38" s="176"/>
      <c r="C38" s="179"/>
      <c r="D38" s="177"/>
      <c r="E38" s="115">
        <f t="shared" si="0"/>
        <v>0</v>
      </c>
      <c r="F38" s="177"/>
      <c r="G38" s="180"/>
    </row>
    <row r="39" spans="2:7" x14ac:dyDescent="0.35">
      <c r="B39" s="176"/>
      <c r="C39" s="179"/>
      <c r="D39" s="177"/>
      <c r="E39" s="115">
        <f t="shared" si="0"/>
        <v>0</v>
      </c>
      <c r="F39" s="177"/>
      <c r="G39" s="180"/>
    </row>
    <row r="40" spans="2:7" x14ac:dyDescent="0.35">
      <c r="B40" s="176"/>
      <c r="C40" s="179"/>
      <c r="D40" s="177"/>
      <c r="E40" s="115">
        <f t="shared" si="0"/>
        <v>0</v>
      </c>
      <c r="F40" s="177"/>
      <c r="G40" s="180"/>
    </row>
    <row r="41" spans="2:7" x14ac:dyDescent="0.35">
      <c r="B41" s="176"/>
      <c r="C41" s="179"/>
      <c r="D41" s="177"/>
      <c r="E41" s="115">
        <f t="shared" si="0"/>
        <v>0</v>
      </c>
      <c r="F41" s="177"/>
      <c r="G41" s="180"/>
    </row>
    <row r="42" spans="2:7" x14ac:dyDescent="0.35">
      <c r="B42" s="176"/>
      <c r="C42" s="179"/>
      <c r="D42" s="177"/>
      <c r="E42" s="115">
        <f t="shared" si="0"/>
        <v>0</v>
      </c>
      <c r="F42" s="177"/>
      <c r="G42" s="180"/>
    </row>
    <row r="43" spans="2:7" x14ac:dyDescent="0.35">
      <c r="B43" s="176"/>
      <c r="C43" s="179"/>
      <c r="D43" s="177"/>
      <c r="E43" s="115">
        <f t="shared" si="0"/>
        <v>0</v>
      </c>
      <c r="F43" s="177"/>
      <c r="G43" s="180"/>
    </row>
    <row r="44" spans="2:7" x14ac:dyDescent="0.35">
      <c r="B44" s="176"/>
      <c r="C44" s="179"/>
      <c r="D44" s="177"/>
      <c r="E44" s="115">
        <f t="shared" si="0"/>
        <v>0</v>
      </c>
      <c r="F44" s="177"/>
      <c r="G44" s="180"/>
    </row>
    <row r="45" spans="2:7" x14ac:dyDescent="0.35">
      <c r="B45" s="176"/>
      <c r="C45" s="179"/>
      <c r="D45" s="177"/>
      <c r="E45" s="115">
        <f t="shared" si="0"/>
        <v>0</v>
      </c>
      <c r="F45" s="177"/>
      <c r="G45" s="180"/>
    </row>
    <row r="46" spans="2:7" x14ac:dyDescent="0.35">
      <c r="B46" s="176"/>
      <c r="C46" s="179"/>
      <c r="D46" s="177"/>
      <c r="E46" s="115">
        <f t="shared" si="0"/>
        <v>0</v>
      </c>
      <c r="F46" s="177"/>
      <c r="G46" s="180"/>
    </row>
    <row r="47" spans="2:7" x14ac:dyDescent="0.35">
      <c r="B47" s="176"/>
      <c r="C47" s="179"/>
      <c r="D47" s="177"/>
      <c r="E47" s="115">
        <f t="shared" si="0"/>
        <v>0</v>
      </c>
      <c r="F47" s="177"/>
      <c r="G47" s="180"/>
    </row>
    <row r="48" spans="2:7" x14ac:dyDescent="0.35">
      <c r="B48" s="176"/>
      <c r="C48" s="179"/>
      <c r="D48" s="177"/>
      <c r="E48" s="115">
        <f t="shared" si="0"/>
        <v>0</v>
      </c>
      <c r="F48" s="177"/>
      <c r="G48" s="180"/>
    </row>
    <row r="49" spans="2:7" x14ac:dyDescent="0.35">
      <c r="B49" s="176"/>
      <c r="C49" s="179"/>
      <c r="D49" s="177"/>
      <c r="E49" s="115">
        <f t="shared" si="0"/>
        <v>0</v>
      </c>
      <c r="F49" s="177"/>
      <c r="G49" s="180"/>
    </row>
    <row r="50" spans="2:7" x14ac:dyDescent="0.35">
      <c r="B50" s="176"/>
      <c r="C50" s="179"/>
      <c r="D50" s="177"/>
      <c r="E50" s="115">
        <f t="shared" si="0"/>
        <v>0</v>
      </c>
      <c r="F50" s="177"/>
      <c r="G50" s="180"/>
    </row>
    <row r="51" spans="2:7" x14ac:dyDescent="0.35">
      <c r="B51" s="176"/>
      <c r="C51" s="179"/>
      <c r="D51" s="177"/>
      <c r="E51" s="115">
        <f t="shared" si="0"/>
        <v>0</v>
      </c>
      <c r="F51" s="177"/>
      <c r="G51" s="180"/>
    </row>
    <row r="52" spans="2:7" x14ac:dyDescent="0.35">
      <c r="B52" s="176"/>
      <c r="C52" s="179"/>
      <c r="D52" s="177"/>
      <c r="E52" s="115">
        <f t="shared" si="0"/>
        <v>0</v>
      </c>
      <c r="F52" s="177"/>
      <c r="G52" s="180"/>
    </row>
    <row r="53" spans="2:7" x14ac:dyDescent="0.35">
      <c r="B53" s="176"/>
      <c r="C53" s="179"/>
      <c r="D53" s="177"/>
      <c r="E53" s="115">
        <f t="shared" si="0"/>
        <v>0</v>
      </c>
      <c r="F53" s="177"/>
      <c r="G53" s="180"/>
    </row>
    <row r="54" spans="2:7" x14ac:dyDescent="0.35">
      <c r="B54" s="176"/>
      <c r="C54" s="179"/>
      <c r="D54" s="177"/>
      <c r="E54" s="115">
        <f t="shared" si="0"/>
        <v>0</v>
      </c>
      <c r="F54" s="177"/>
      <c r="G54" s="180"/>
    </row>
    <row r="55" spans="2:7" x14ac:dyDescent="0.35">
      <c r="B55" s="176"/>
      <c r="C55" s="179"/>
      <c r="D55" s="177"/>
      <c r="E55" s="115">
        <f t="shared" si="0"/>
        <v>0</v>
      </c>
      <c r="F55" s="177"/>
      <c r="G55" s="180"/>
    </row>
    <row r="56" spans="2:7" hidden="1" x14ac:dyDescent="0.35">
      <c r="B56" s="24" t="str">
        <f>'Module Summary'!B72</f>
        <v>Subtotal - Core Modules</v>
      </c>
      <c r="C56" s="35">
        <f ca="1">SUM(C6:OFFSET(C56,-1,0))</f>
        <v>0</v>
      </c>
      <c r="D56" s="58" t="s">
        <v>19</v>
      </c>
      <c r="E56" s="58">
        <f ca="1">SUM(E6:OFFSET(E56,-1,0))</f>
        <v>0</v>
      </c>
      <c r="F56" s="58">
        <f ca="1">SUM(F6:OFFSET(F56,-1,0))</f>
        <v>0</v>
      </c>
      <c r="G56" s="87"/>
    </row>
    <row r="57" spans="2:7" hidden="1" x14ac:dyDescent="0.35">
      <c r="B57" s="301" t="str">
        <f>'Module Summary'!B73</f>
        <v>Expanded Modules</v>
      </c>
      <c r="C57" s="287"/>
      <c r="D57" s="287"/>
      <c r="E57" s="287"/>
      <c r="F57" s="287"/>
      <c r="G57" s="302"/>
    </row>
    <row r="58" spans="2:7" hidden="1" x14ac:dyDescent="0.35">
      <c r="B58" s="121" t="s">
        <v>19</v>
      </c>
      <c r="C58" s="130"/>
      <c r="D58" s="115"/>
      <c r="E58" s="115">
        <f>IF(ISNUMBER(C58*D58),C58*D58,"N/A")</f>
        <v>0</v>
      </c>
      <c r="F58" s="115"/>
      <c r="G58" s="131"/>
    </row>
    <row r="59" spans="2:7" hidden="1" x14ac:dyDescent="0.35">
      <c r="B59" s="23" t="str">
        <f>'Module Summary'!B75</f>
        <v>Subtotal - Expanded Modules</v>
      </c>
      <c r="C59" s="53">
        <f ca="1">SUM(C58:OFFSET(C59,-1,0))</f>
        <v>0</v>
      </c>
      <c r="D59" s="59" t="s">
        <v>19</v>
      </c>
      <c r="E59" s="59">
        <f ca="1">SUM(E58:OFFSET(E59,-1,0))</f>
        <v>0</v>
      </c>
      <c r="F59" s="59">
        <f ca="1">SUM(F58:OFFSET(F59,-1,0))</f>
        <v>0</v>
      </c>
      <c r="G59" s="88"/>
    </row>
    <row r="60" spans="2:7" s="1" customFormat="1" ht="15" thickBot="1" x14ac:dyDescent="0.4">
      <c r="B60" s="3" t="str">
        <f>'Module Summary'!B76</f>
        <v>Grand Total</v>
      </c>
      <c r="C60" s="85">
        <f ca="1">SUM(C56,C59)</f>
        <v>0</v>
      </c>
      <c r="D60" s="57" t="s">
        <v>19</v>
      </c>
      <c r="E60" s="57">
        <f ca="1">SUM(E56,E59)</f>
        <v>0</v>
      </c>
      <c r="F60" s="57">
        <f ca="1">SUM(F56,F59)</f>
        <v>0</v>
      </c>
      <c r="G60" s="89"/>
    </row>
    <row r="61" spans="2:7" x14ac:dyDescent="0.35"/>
  </sheetData>
  <sheetProtection password="E125" sheet="1" objects="1" scenarios="1" formatRows="0"/>
  <mergeCells count="4">
    <mergeCell ref="B2:G2"/>
    <mergeCell ref="B5:G5"/>
    <mergeCell ref="C3:G3"/>
    <mergeCell ref="B57:G57"/>
  </mergeCells>
  <dataValidations count="1">
    <dataValidation type="decimal" operator="greaterThanOrEqual" allowBlank="1" showErrorMessage="1" errorTitle="Invalid Entry" error="Please enter numeric values only and type any text in the comments column." sqref="C6:D55 C58:D58 F58 F6:F55">
      <formula1>0</formula1>
    </dataValidation>
  </dataValidations>
  <printOptions horizontalCentered="1"/>
  <pageMargins left="0.25" right="0.25" top="0.75" bottom="0.25" header="0.3" footer="0.3"/>
  <pageSetup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40" id="{D26B1B26-8F67-4409-9A3D-740E25E99EFB}">
            <xm:f>'Vendor Checklist'!$D$37='Vendor Checklist'!$AA$1</xm:f>
            <x14:dxf>
              <fill>
                <patternFill>
                  <bgColor rgb="FFFFFF00"/>
                </patternFill>
              </fill>
            </x14:dxf>
          </x14:cfRule>
          <xm:sqref>F58:G58 F6:G55 B6:D55 B58:D58</xm:sqref>
        </x14:conditionalFormatting>
        <x14:conditionalFormatting xmlns:xm="http://schemas.microsoft.com/office/excel/2006/main">
          <x14:cfRule type="expression" priority="444" id="{EA454CDF-F83C-40C6-9B17-7F88D45E2123}">
            <xm:f>'Vendor Checklist'!$D$37='Vendor Checklist'!$AA$1</xm:f>
            <x14:dxf>
              <font>
                <color theme="0"/>
              </font>
            </x14:dxf>
          </x14:cfRule>
          <xm:sqref>C3:G3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754200"/>
    <pageSetUpPr fitToPage="1"/>
  </sheetPr>
  <dimension ref="A1:G116"/>
  <sheetViews>
    <sheetView showGridLines="0" zoomScaleNormal="100" workbookViewId="0">
      <pane ySplit="4" topLeftCell="A5" activePane="bottomLeft" state="frozen"/>
      <selection activeCell="C18" sqref="C18:D18"/>
      <selection pane="bottomLeft" activeCell="C6" sqref="C6"/>
    </sheetView>
  </sheetViews>
  <sheetFormatPr defaultColWidth="0" defaultRowHeight="14.5" zeroHeight="1" x14ac:dyDescent="0.35"/>
  <cols>
    <col min="1" max="1" width="3.7265625" customWidth="1"/>
    <col min="2" max="2" width="41.81640625" customWidth="1"/>
    <col min="3" max="5" width="12.7265625" customWidth="1"/>
    <col min="6" max="6" width="53.7265625" customWidth="1"/>
    <col min="7" max="7" width="3.7265625" customWidth="1"/>
    <col min="8" max="16384" width="9.1796875" hidden="1"/>
  </cols>
  <sheetData>
    <row r="1" spans="2:6" ht="15" thickBot="1" x14ac:dyDescent="0.4"/>
    <row r="2" spans="2:6" s="1" customFormat="1" ht="20.149999999999999" customHeight="1" x14ac:dyDescent="0.35">
      <c r="B2" s="305" t="str">
        <f>'Vendor Checklist'!D6</f>
        <v>Vendor Name</v>
      </c>
      <c r="C2" s="306"/>
      <c r="D2" s="306"/>
      <c r="E2" s="307"/>
      <c r="F2" s="308"/>
    </row>
    <row r="3" spans="2:6" s="1" customFormat="1" ht="30" customHeight="1" x14ac:dyDescent="0.35">
      <c r="B3" s="110" t="str">
        <f ca="1">MID(CELL("Filename",B2),SEARCH("]",CELL("Filename",B2),1)+1,100)</f>
        <v>Implementation Services</v>
      </c>
      <c r="C3" s="314" t="str">
        <f ca="1">"Please complete the Estimated Hours and Hourly Rate for " &amp; B3 &amp; ", indicating any additional info or 'No Bid' in the Comments column.  Additional proposed modules can be added in the 'Module Summary' Tab."</f>
        <v>Please complete the Estimated Hours and Hourly Rate for Implementation Services, indicating any additional info or 'No Bid' in the Comments column.  Additional proposed modules can be added in the 'Module Summary' Tab.</v>
      </c>
      <c r="D3" s="315"/>
      <c r="E3" s="315"/>
      <c r="F3" s="316"/>
    </row>
    <row r="4" spans="2:6" s="1" customFormat="1" ht="30" customHeight="1" x14ac:dyDescent="0.35">
      <c r="B4" s="44" t="s">
        <v>10</v>
      </c>
      <c r="C4" s="7" t="str">
        <f>'Module Summary'!G4</f>
        <v>Estimated
Hours</v>
      </c>
      <c r="D4" s="7" t="str">
        <f>'Module Summary'!H4</f>
        <v>Hourly
Rate</v>
      </c>
      <c r="E4" s="52" t="str">
        <f>'Module Summary'!I4</f>
        <v>Extended
Cost</v>
      </c>
      <c r="F4" s="45" t="s">
        <v>11</v>
      </c>
    </row>
    <row r="5" spans="2:6" s="1" customFormat="1" ht="15" hidden="1" customHeight="1" x14ac:dyDescent="0.35">
      <c r="B5" s="309" t="str">
        <f>'Module Summary'!B5</f>
        <v>Core Modules</v>
      </c>
      <c r="C5" s="284"/>
      <c r="D5" s="284"/>
      <c r="E5" s="310"/>
      <c r="F5" s="311"/>
    </row>
    <row r="6" spans="2:6" x14ac:dyDescent="0.35">
      <c r="B6" s="132" t="str">
        <f>'Module Summary'!B6</f>
        <v>Accounts Payable</v>
      </c>
      <c r="C6" s="179"/>
      <c r="D6" s="177"/>
      <c r="E6" s="133">
        <f>IF(ISNUMBER(C6*D6),C6*D6,"N/A")</f>
        <v>0</v>
      </c>
      <c r="F6" s="181"/>
    </row>
    <row r="7" spans="2:6" x14ac:dyDescent="0.35">
      <c r="B7" s="132" t="str">
        <f>'Module Summary'!B7</f>
        <v>Bank Reconciliation</v>
      </c>
      <c r="C7" s="179"/>
      <c r="D7" s="177"/>
      <c r="E7" s="133">
        <f t="shared" ref="E7:E71" si="0">IF(ISNUMBER(C7*D7),C7*D7,"N/A")</f>
        <v>0</v>
      </c>
      <c r="F7" s="181"/>
    </row>
    <row r="8" spans="2:6" x14ac:dyDescent="0.35">
      <c r="B8" s="132" t="str">
        <f>'Module Summary'!B8</f>
        <v>Budgeting</v>
      </c>
      <c r="C8" s="179"/>
      <c r="D8" s="177"/>
      <c r="E8" s="133">
        <f t="shared" si="0"/>
        <v>0</v>
      </c>
      <c r="F8" s="181"/>
    </row>
    <row r="9" spans="2:6" x14ac:dyDescent="0.35">
      <c r="B9" s="132" t="str">
        <f>'Module Summary'!B9</f>
        <v>Cash Receipting</v>
      </c>
      <c r="C9" s="179"/>
      <c r="D9" s="177"/>
      <c r="E9" s="133">
        <f t="shared" si="0"/>
        <v>0</v>
      </c>
      <c r="F9" s="181"/>
    </row>
    <row r="10" spans="2:6" x14ac:dyDescent="0.35">
      <c r="B10" s="132" t="str">
        <f>'Module Summary'!B10</f>
        <v>Contract Management</v>
      </c>
      <c r="C10" s="179"/>
      <c r="D10" s="177"/>
      <c r="E10" s="133">
        <f t="shared" si="0"/>
        <v>0</v>
      </c>
      <c r="F10" s="181"/>
    </row>
    <row r="11" spans="2:6" x14ac:dyDescent="0.35">
      <c r="B11" s="132" t="str">
        <f>'Module Summary'!B11</f>
        <v>Fixed Assets</v>
      </c>
      <c r="C11" s="179"/>
      <c r="D11" s="177"/>
      <c r="E11" s="133">
        <f t="shared" si="0"/>
        <v>0</v>
      </c>
      <c r="F11" s="181"/>
    </row>
    <row r="12" spans="2:6" x14ac:dyDescent="0.35">
      <c r="B12" s="132" t="str">
        <f>'Module Summary'!B12</f>
        <v>General and Technical</v>
      </c>
      <c r="C12" s="179"/>
      <c r="D12" s="177"/>
      <c r="E12" s="133">
        <f t="shared" si="0"/>
        <v>0</v>
      </c>
      <c r="F12" s="181"/>
    </row>
    <row r="13" spans="2:6" x14ac:dyDescent="0.35">
      <c r="B13" s="132" t="str">
        <f>'Module Summary'!B13</f>
        <v>General Ledger</v>
      </c>
      <c r="C13" s="179"/>
      <c r="D13" s="177"/>
      <c r="E13" s="133">
        <f t="shared" si="0"/>
        <v>0</v>
      </c>
      <c r="F13" s="181"/>
    </row>
    <row r="14" spans="2:6" x14ac:dyDescent="0.35">
      <c r="B14" s="132" t="str">
        <f>'Module Summary'!B14</f>
        <v>Human Resources</v>
      </c>
      <c r="C14" s="179"/>
      <c r="D14" s="177"/>
      <c r="E14" s="133">
        <f t="shared" si="0"/>
        <v>0</v>
      </c>
      <c r="F14" s="181"/>
    </row>
    <row r="15" spans="2:6" x14ac:dyDescent="0.35">
      <c r="B15" s="132" t="str">
        <f>'Module Summary'!B15</f>
        <v>Misc Billing, Invoicing &amp; AR</v>
      </c>
      <c r="C15" s="179"/>
      <c r="D15" s="177"/>
      <c r="E15" s="133">
        <f t="shared" si="0"/>
        <v>0</v>
      </c>
      <c r="F15" s="181"/>
    </row>
    <row r="16" spans="2:6" x14ac:dyDescent="0.35">
      <c r="B16" s="132" t="str">
        <f>'Module Summary'!B16</f>
        <v>Payroll</v>
      </c>
      <c r="C16" s="179"/>
      <c r="D16" s="177"/>
      <c r="E16" s="133">
        <f t="shared" si="0"/>
        <v>0</v>
      </c>
      <c r="F16" s="181"/>
    </row>
    <row r="17" spans="2:6" x14ac:dyDescent="0.35">
      <c r="B17" s="132" t="str">
        <f>'Module Summary'!B17</f>
        <v>Project and Grant Accounting</v>
      </c>
      <c r="C17" s="179"/>
      <c r="D17" s="177"/>
      <c r="E17" s="133">
        <f t="shared" si="0"/>
        <v>0</v>
      </c>
      <c r="F17" s="181"/>
    </row>
    <row r="18" spans="2:6" x14ac:dyDescent="0.35">
      <c r="B18" s="132" t="str">
        <f>'Module Summary'!B18</f>
        <v>Purchasing</v>
      </c>
      <c r="C18" s="179"/>
      <c r="D18" s="177"/>
      <c r="E18" s="133">
        <f t="shared" si="0"/>
        <v>0</v>
      </c>
      <c r="F18" s="181"/>
    </row>
    <row r="19" spans="2:6" x14ac:dyDescent="0.35">
      <c r="B19" s="132" t="str">
        <f>'Module Summary'!B19</f>
        <v>Time and Attendance</v>
      </c>
      <c r="C19" s="179"/>
      <c r="D19" s="177"/>
      <c r="E19" s="133">
        <f t="shared" ref="E19:E21" si="1">IF(ISNUMBER(C19*D19),C19*D19,"N/A")</f>
        <v>0</v>
      </c>
      <c r="F19" s="181"/>
    </row>
    <row r="20" spans="2:6" x14ac:dyDescent="0.35">
      <c r="B20" s="132" t="str">
        <f>'Module Summary'!B20</f>
        <v>Financial Bundle</v>
      </c>
      <c r="C20" s="179"/>
      <c r="D20" s="177"/>
      <c r="E20" s="133">
        <f t="shared" si="1"/>
        <v>0</v>
      </c>
      <c r="F20" s="181"/>
    </row>
    <row r="21" spans="2:6" x14ac:dyDescent="0.35">
      <c r="B21" s="132" t="str">
        <f>'Module Summary'!B21</f>
        <v>HR/Payroll Bundle</v>
      </c>
      <c r="C21" s="179"/>
      <c r="D21" s="177"/>
      <c r="E21" s="133">
        <f t="shared" si="1"/>
        <v>0</v>
      </c>
      <c r="F21" s="181"/>
    </row>
    <row r="22" spans="2:6" x14ac:dyDescent="0.35">
      <c r="B22" s="132" t="str">
        <f>'Module Summary'!B22</f>
        <v>Other Module 1</v>
      </c>
      <c r="C22" s="179"/>
      <c r="D22" s="177"/>
      <c r="E22" s="133">
        <f t="shared" ref="E22:E35" si="2">IF(ISNUMBER(C22*D22),C22*D22,"N/A")</f>
        <v>0</v>
      </c>
      <c r="F22" s="181"/>
    </row>
    <row r="23" spans="2:6" x14ac:dyDescent="0.35">
      <c r="B23" s="132" t="str">
        <f>'Module Summary'!B23</f>
        <v>Other Module 2</v>
      </c>
      <c r="C23" s="179"/>
      <c r="D23" s="177"/>
      <c r="E23" s="133">
        <f t="shared" si="2"/>
        <v>0</v>
      </c>
      <c r="F23" s="181"/>
    </row>
    <row r="24" spans="2:6" x14ac:dyDescent="0.35">
      <c r="B24" s="132" t="str">
        <f>'Module Summary'!B24</f>
        <v>Other Module 3</v>
      </c>
      <c r="C24" s="179"/>
      <c r="D24" s="177"/>
      <c r="E24" s="133">
        <f t="shared" si="2"/>
        <v>0</v>
      </c>
      <c r="F24" s="181"/>
    </row>
    <row r="25" spans="2:6" x14ac:dyDescent="0.35">
      <c r="B25" s="132" t="str">
        <f>'Module Summary'!B25</f>
        <v>Other Module 4</v>
      </c>
      <c r="C25" s="179"/>
      <c r="D25" s="177"/>
      <c r="E25" s="133">
        <f t="shared" si="2"/>
        <v>0</v>
      </c>
      <c r="F25" s="181"/>
    </row>
    <row r="26" spans="2:6" x14ac:dyDescent="0.35">
      <c r="B26" s="132" t="str">
        <f>'Module Summary'!B26</f>
        <v>Other Module 5</v>
      </c>
      <c r="C26" s="179"/>
      <c r="D26" s="177"/>
      <c r="E26" s="133">
        <f t="shared" si="2"/>
        <v>0</v>
      </c>
      <c r="F26" s="181"/>
    </row>
    <row r="27" spans="2:6" x14ac:dyDescent="0.35">
      <c r="B27" s="132" t="str">
        <f>'Module Summary'!B27</f>
        <v>Other Module 6</v>
      </c>
      <c r="C27" s="179"/>
      <c r="D27" s="177"/>
      <c r="E27" s="133">
        <f t="shared" si="2"/>
        <v>0</v>
      </c>
      <c r="F27" s="181"/>
    </row>
    <row r="28" spans="2:6" x14ac:dyDescent="0.35">
      <c r="B28" s="132" t="str">
        <f>'Module Summary'!B28</f>
        <v>Other Module 7</v>
      </c>
      <c r="C28" s="179"/>
      <c r="D28" s="177"/>
      <c r="E28" s="133">
        <f t="shared" si="2"/>
        <v>0</v>
      </c>
      <c r="F28" s="181"/>
    </row>
    <row r="29" spans="2:6" x14ac:dyDescent="0.35">
      <c r="B29" s="132" t="str">
        <f>'Module Summary'!B29</f>
        <v>Other Module 8</v>
      </c>
      <c r="C29" s="179"/>
      <c r="D29" s="177"/>
      <c r="E29" s="133">
        <f t="shared" si="2"/>
        <v>0</v>
      </c>
      <c r="F29" s="181"/>
    </row>
    <row r="30" spans="2:6" x14ac:dyDescent="0.35">
      <c r="B30" s="132" t="str">
        <f>'Module Summary'!B30</f>
        <v>Other Module 9</v>
      </c>
      <c r="C30" s="179"/>
      <c r="D30" s="177"/>
      <c r="E30" s="133">
        <f t="shared" si="2"/>
        <v>0</v>
      </c>
      <c r="F30" s="181"/>
    </row>
    <row r="31" spans="2:6" x14ac:dyDescent="0.35">
      <c r="B31" s="132" t="str">
        <f>'Module Summary'!B31</f>
        <v>Other Module 10</v>
      </c>
      <c r="C31" s="179"/>
      <c r="D31" s="177"/>
      <c r="E31" s="133">
        <f t="shared" si="2"/>
        <v>0</v>
      </c>
      <c r="F31" s="181"/>
    </row>
    <row r="32" spans="2:6" x14ac:dyDescent="0.35">
      <c r="B32" s="132" t="str">
        <f>'Module Summary'!B32</f>
        <v>Other Module 11</v>
      </c>
      <c r="C32" s="179"/>
      <c r="D32" s="177"/>
      <c r="E32" s="133">
        <f t="shared" si="2"/>
        <v>0</v>
      </c>
      <c r="F32" s="181"/>
    </row>
    <row r="33" spans="2:6" x14ac:dyDescent="0.35">
      <c r="B33" s="132" t="str">
        <f>'Module Summary'!B33</f>
        <v>Other Module 12</v>
      </c>
      <c r="C33" s="179"/>
      <c r="D33" s="177"/>
      <c r="E33" s="133">
        <f t="shared" si="2"/>
        <v>0</v>
      </c>
      <c r="F33" s="181"/>
    </row>
    <row r="34" spans="2:6" x14ac:dyDescent="0.35">
      <c r="B34" s="132" t="str">
        <f>'Module Summary'!B34</f>
        <v>Other Module 13</v>
      </c>
      <c r="C34" s="179"/>
      <c r="D34" s="177"/>
      <c r="E34" s="133">
        <f t="shared" si="2"/>
        <v>0</v>
      </c>
      <c r="F34" s="181"/>
    </row>
    <row r="35" spans="2:6" x14ac:dyDescent="0.35">
      <c r="B35" s="132" t="str">
        <f>'Module Summary'!B35</f>
        <v>Other Module 14</v>
      </c>
      <c r="C35" s="179"/>
      <c r="D35" s="177"/>
      <c r="E35" s="133">
        <f t="shared" si="2"/>
        <v>0</v>
      </c>
      <c r="F35" s="181"/>
    </row>
    <row r="36" spans="2:6" x14ac:dyDescent="0.35">
      <c r="B36" s="132" t="str">
        <f>'Module Summary'!B36</f>
        <v>Other Module 15</v>
      </c>
      <c r="C36" s="179"/>
      <c r="D36" s="177"/>
      <c r="E36" s="133">
        <f t="shared" si="0"/>
        <v>0</v>
      </c>
      <c r="F36" s="181"/>
    </row>
    <row r="37" spans="2:6" x14ac:dyDescent="0.35">
      <c r="B37" s="132" t="str">
        <f>'Module Summary'!B37</f>
        <v>Other Module 16</v>
      </c>
      <c r="C37" s="179"/>
      <c r="D37" s="177"/>
      <c r="E37" s="133">
        <f t="shared" si="0"/>
        <v>0</v>
      </c>
      <c r="F37" s="181"/>
    </row>
    <row r="38" spans="2:6" x14ac:dyDescent="0.35">
      <c r="B38" s="132" t="str">
        <f>'Module Summary'!B38</f>
        <v>Other Module 17</v>
      </c>
      <c r="C38" s="179"/>
      <c r="D38" s="177"/>
      <c r="E38" s="133">
        <f t="shared" si="0"/>
        <v>0</v>
      </c>
      <c r="F38" s="181"/>
    </row>
    <row r="39" spans="2:6" x14ac:dyDescent="0.35">
      <c r="B39" s="132" t="str">
        <f>'Module Summary'!B39</f>
        <v>Other Module 18</v>
      </c>
      <c r="C39" s="179"/>
      <c r="D39" s="177"/>
      <c r="E39" s="133">
        <f t="shared" si="0"/>
        <v>0</v>
      </c>
      <c r="F39" s="181"/>
    </row>
    <row r="40" spans="2:6" x14ac:dyDescent="0.35">
      <c r="B40" s="132" t="str">
        <f>'Module Summary'!B40</f>
        <v>Other Module 19</v>
      </c>
      <c r="C40" s="179"/>
      <c r="D40" s="177"/>
      <c r="E40" s="133">
        <f t="shared" si="0"/>
        <v>0</v>
      </c>
      <c r="F40" s="181"/>
    </row>
    <row r="41" spans="2:6" x14ac:dyDescent="0.35">
      <c r="B41" s="132" t="str">
        <f>'Module Summary'!B41</f>
        <v>Other Module 20</v>
      </c>
      <c r="C41" s="179"/>
      <c r="D41" s="177"/>
      <c r="E41" s="133">
        <f t="shared" si="0"/>
        <v>0</v>
      </c>
      <c r="F41" s="181"/>
    </row>
    <row r="42" spans="2:6" x14ac:dyDescent="0.35">
      <c r="B42" s="132" t="str">
        <f>'Module Summary'!B42</f>
        <v>Other Module 21</v>
      </c>
      <c r="C42" s="179"/>
      <c r="D42" s="177"/>
      <c r="E42" s="133">
        <f t="shared" si="0"/>
        <v>0</v>
      </c>
      <c r="F42" s="181"/>
    </row>
    <row r="43" spans="2:6" x14ac:dyDescent="0.35">
      <c r="B43" s="132" t="str">
        <f>'Module Summary'!B43</f>
        <v>Other Module 22</v>
      </c>
      <c r="C43" s="179"/>
      <c r="D43" s="177"/>
      <c r="E43" s="133">
        <f t="shared" si="0"/>
        <v>0</v>
      </c>
      <c r="F43" s="181"/>
    </row>
    <row r="44" spans="2:6" x14ac:dyDescent="0.35">
      <c r="B44" s="132" t="str">
        <f>'Module Summary'!B44</f>
        <v>Other Module 23</v>
      </c>
      <c r="C44" s="179"/>
      <c r="D44" s="177"/>
      <c r="E44" s="133">
        <f t="shared" si="0"/>
        <v>0</v>
      </c>
      <c r="F44" s="181"/>
    </row>
    <row r="45" spans="2:6" x14ac:dyDescent="0.35">
      <c r="B45" s="132" t="str">
        <f>'Module Summary'!B45</f>
        <v>Other Module 24</v>
      </c>
      <c r="C45" s="179"/>
      <c r="D45" s="177"/>
      <c r="E45" s="133">
        <f t="shared" si="0"/>
        <v>0</v>
      </c>
      <c r="F45" s="181"/>
    </row>
    <row r="46" spans="2:6" x14ac:dyDescent="0.35">
      <c r="B46" s="132" t="str">
        <f>'Module Summary'!B46</f>
        <v>Other Module 25</v>
      </c>
      <c r="C46" s="179"/>
      <c r="D46" s="177"/>
      <c r="E46" s="133">
        <f t="shared" si="0"/>
        <v>0</v>
      </c>
      <c r="F46" s="181"/>
    </row>
    <row r="47" spans="2:6" x14ac:dyDescent="0.35">
      <c r="B47" s="132" t="str">
        <f>'Module Summary'!B47</f>
        <v>Other Module 26</v>
      </c>
      <c r="C47" s="179"/>
      <c r="D47" s="177"/>
      <c r="E47" s="133">
        <f t="shared" si="0"/>
        <v>0</v>
      </c>
      <c r="F47" s="181"/>
    </row>
    <row r="48" spans="2:6" x14ac:dyDescent="0.35">
      <c r="B48" s="132" t="str">
        <f>'Module Summary'!B48</f>
        <v>Other Module 27</v>
      </c>
      <c r="C48" s="179"/>
      <c r="D48" s="177"/>
      <c r="E48" s="133">
        <f t="shared" si="0"/>
        <v>0</v>
      </c>
      <c r="F48" s="181"/>
    </row>
    <row r="49" spans="2:6" x14ac:dyDescent="0.35">
      <c r="B49" s="132" t="str">
        <f>'Module Summary'!B49</f>
        <v>Other Module 28</v>
      </c>
      <c r="C49" s="179"/>
      <c r="D49" s="177"/>
      <c r="E49" s="133">
        <f t="shared" si="0"/>
        <v>0</v>
      </c>
      <c r="F49" s="181"/>
    </row>
    <row r="50" spans="2:6" x14ac:dyDescent="0.35">
      <c r="B50" s="132" t="str">
        <f>'Module Summary'!B50</f>
        <v>Other Module 29</v>
      </c>
      <c r="C50" s="179"/>
      <c r="D50" s="177"/>
      <c r="E50" s="133">
        <f t="shared" si="0"/>
        <v>0</v>
      </c>
      <c r="F50" s="181"/>
    </row>
    <row r="51" spans="2:6" x14ac:dyDescent="0.35">
      <c r="B51" s="132" t="str">
        <f>'Module Summary'!B51</f>
        <v>Other Module 30</v>
      </c>
      <c r="C51" s="179"/>
      <c r="D51" s="177"/>
      <c r="E51" s="133">
        <f t="shared" si="0"/>
        <v>0</v>
      </c>
      <c r="F51" s="181"/>
    </row>
    <row r="52" spans="2:6" x14ac:dyDescent="0.35">
      <c r="B52" s="132" t="str">
        <f>'Module Summary'!B52</f>
        <v>Other Module 31</v>
      </c>
      <c r="C52" s="179"/>
      <c r="D52" s="177"/>
      <c r="E52" s="133">
        <f t="shared" si="0"/>
        <v>0</v>
      </c>
      <c r="F52" s="181"/>
    </row>
    <row r="53" spans="2:6" x14ac:dyDescent="0.35">
      <c r="B53" s="132" t="str">
        <f>'Module Summary'!B53</f>
        <v>Other Module 32</v>
      </c>
      <c r="C53" s="179"/>
      <c r="D53" s="177"/>
      <c r="E53" s="133">
        <f t="shared" si="0"/>
        <v>0</v>
      </c>
      <c r="F53" s="181"/>
    </row>
    <row r="54" spans="2:6" x14ac:dyDescent="0.35">
      <c r="B54" s="132" t="str">
        <f>'Module Summary'!B54</f>
        <v>Other Module 33</v>
      </c>
      <c r="C54" s="179"/>
      <c r="D54" s="177"/>
      <c r="E54" s="133">
        <f t="shared" si="0"/>
        <v>0</v>
      </c>
      <c r="F54" s="181"/>
    </row>
    <row r="55" spans="2:6" x14ac:dyDescent="0.35">
      <c r="B55" s="132" t="str">
        <f>'Module Summary'!B55</f>
        <v>Other Module 34</v>
      </c>
      <c r="C55" s="179"/>
      <c r="D55" s="177"/>
      <c r="E55" s="133">
        <f t="shared" si="0"/>
        <v>0</v>
      </c>
      <c r="F55" s="181"/>
    </row>
    <row r="56" spans="2:6" x14ac:dyDescent="0.35">
      <c r="B56" s="132" t="str">
        <f>'Module Summary'!B56</f>
        <v>Other Module 35</v>
      </c>
      <c r="C56" s="179"/>
      <c r="D56" s="177"/>
      <c r="E56" s="133">
        <f t="shared" si="0"/>
        <v>0</v>
      </c>
      <c r="F56" s="181"/>
    </row>
    <row r="57" spans="2:6" x14ac:dyDescent="0.35">
      <c r="B57" s="132" t="str">
        <f>'Module Summary'!B57</f>
        <v>Other Module 36</v>
      </c>
      <c r="C57" s="179"/>
      <c r="D57" s="177"/>
      <c r="E57" s="133">
        <f t="shared" si="0"/>
        <v>0</v>
      </c>
      <c r="F57" s="181"/>
    </row>
    <row r="58" spans="2:6" x14ac:dyDescent="0.35">
      <c r="B58" s="132" t="str">
        <f>'Module Summary'!B58</f>
        <v>Other Module 37</v>
      </c>
      <c r="C58" s="179"/>
      <c r="D58" s="177"/>
      <c r="E58" s="133">
        <f t="shared" si="0"/>
        <v>0</v>
      </c>
      <c r="F58" s="181"/>
    </row>
    <row r="59" spans="2:6" x14ac:dyDescent="0.35">
      <c r="B59" s="132" t="str">
        <f>'Module Summary'!B59</f>
        <v>Other Module 38</v>
      </c>
      <c r="C59" s="179"/>
      <c r="D59" s="177"/>
      <c r="E59" s="133">
        <f t="shared" si="0"/>
        <v>0</v>
      </c>
      <c r="F59" s="181"/>
    </row>
    <row r="60" spans="2:6" x14ac:dyDescent="0.35">
      <c r="B60" s="132" t="str">
        <f>'Module Summary'!B60</f>
        <v>Other Module 39</v>
      </c>
      <c r="C60" s="179"/>
      <c r="D60" s="177"/>
      <c r="E60" s="133">
        <f t="shared" si="0"/>
        <v>0</v>
      </c>
      <c r="F60" s="181"/>
    </row>
    <row r="61" spans="2:6" x14ac:dyDescent="0.35">
      <c r="B61" s="132" t="str">
        <f>'Module Summary'!B61</f>
        <v>Other Module 40</v>
      </c>
      <c r="C61" s="179"/>
      <c r="D61" s="177"/>
      <c r="E61" s="133">
        <f t="shared" si="0"/>
        <v>0</v>
      </c>
      <c r="F61" s="181"/>
    </row>
    <row r="62" spans="2:6" x14ac:dyDescent="0.35">
      <c r="B62" s="132" t="str">
        <f>'Module Summary'!B62</f>
        <v>Other Module 41</v>
      </c>
      <c r="C62" s="179"/>
      <c r="D62" s="177"/>
      <c r="E62" s="133">
        <f t="shared" si="0"/>
        <v>0</v>
      </c>
      <c r="F62" s="181"/>
    </row>
    <row r="63" spans="2:6" x14ac:dyDescent="0.35">
      <c r="B63" s="132" t="str">
        <f>'Module Summary'!B63</f>
        <v>Other Module 42</v>
      </c>
      <c r="C63" s="179"/>
      <c r="D63" s="177"/>
      <c r="E63" s="133">
        <f t="shared" si="0"/>
        <v>0</v>
      </c>
      <c r="F63" s="181"/>
    </row>
    <row r="64" spans="2:6" x14ac:dyDescent="0.35">
      <c r="B64" s="132" t="str">
        <f>'Module Summary'!B64</f>
        <v>Other Module 43</v>
      </c>
      <c r="C64" s="179"/>
      <c r="D64" s="177"/>
      <c r="E64" s="133">
        <f t="shared" si="0"/>
        <v>0</v>
      </c>
      <c r="F64" s="181"/>
    </row>
    <row r="65" spans="2:6" x14ac:dyDescent="0.35">
      <c r="B65" s="132" t="str">
        <f>'Module Summary'!B65</f>
        <v>Other Module 44</v>
      </c>
      <c r="C65" s="179"/>
      <c r="D65" s="177"/>
      <c r="E65" s="133">
        <f t="shared" si="0"/>
        <v>0</v>
      </c>
      <c r="F65" s="181"/>
    </row>
    <row r="66" spans="2:6" x14ac:dyDescent="0.35">
      <c r="B66" s="132" t="str">
        <f>'Module Summary'!B66</f>
        <v>Other Module 45</v>
      </c>
      <c r="C66" s="179"/>
      <c r="D66" s="177"/>
      <c r="E66" s="133">
        <f t="shared" si="0"/>
        <v>0</v>
      </c>
      <c r="F66" s="181"/>
    </row>
    <row r="67" spans="2:6" x14ac:dyDescent="0.35">
      <c r="B67" s="132" t="str">
        <f>'Module Summary'!B67</f>
        <v>Other Module 46</v>
      </c>
      <c r="C67" s="179"/>
      <c r="D67" s="177"/>
      <c r="E67" s="133">
        <f t="shared" si="0"/>
        <v>0</v>
      </c>
      <c r="F67" s="181"/>
    </row>
    <row r="68" spans="2:6" x14ac:dyDescent="0.35">
      <c r="B68" s="132" t="str">
        <f>'Module Summary'!B68</f>
        <v>Other Module 47</v>
      </c>
      <c r="C68" s="179"/>
      <c r="D68" s="177"/>
      <c r="E68" s="133">
        <f t="shared" si="0"/>
        <v>0</v>
      </c>
      <c r="F68" s="181"/>
    </row>
    <row r="69" spans="2:6" x14ac:dyDescent="0.35">
      <c r="B69" s="132" t="str">
        <f>'Module Summary'!B69</f>
        <v>Other Module 48</v>
      </c>
      <c r="C69" s="179"/>
      <c r="D69" s="177"/>
      <c r="E69" s="133">
        <f t="shared" si="0"/>
        <v>0</v>
      </c>
      <c r="F69" s="181"/>
    </row>
    <row r="70" spans="2:6" x14ac:dyDescent="0.35">
      <c r="B70" s="132" t="str">
        <f>'Module Summary'!B70</f>
        <v>Other Module 49</v>
      </c>
      <c r="C70" s="179"/>
      <c r="D70" s="177"/>
      <c r="E70" s="133">
        <f t="shared" si="0"/>
        <v>0</v>
      </c>
      <c r="F70" s="181"/>
    </row>
    <row r="71" spans="2:6" x14ac:dyDescent="0.35">
      <c r="B71" s="132" t="str">
        <f>'Module Summary'!B71</f>
        <v>Other Module 50</v>
      </c>
      <c r="C71" s="179"/>
      <c r="D71" s="177"/>
      <c r="E71" s="133">
        <f t="shared" si="0"/>
        <v>0</v>
      </c>
      <c r="F71" s="181"/>
    </row>
    <row r="72" spans="2:6" hidden="1" x14ac:dyDescent="0.35">
      <c r="B72" s="46" t="str">
        <f>'Module Summary'!B72</f>
        <v>Subtotal - Core Modules</v>
      </c>
      <c r="C72" s="35">
        <f ca="1">SUM(C6:OFFSET(C72,-1,0))</f>
        <v>0</v>
      </c>
      <c r="D72" s="2" t="s">
        <v>19</v>
      </c>
      <c r="E72" s="66">
        <f ca="1">SUM(E6:OFFSET(E72,-1,0))</f>
        <v>0</v>
      </c>
      <c r="F72" s="47"/>
    </row>
    <row r="73" spans="2:6" hidden="1" x14ac:dyDescent="0.35">
      <c r="B73" s="312" t="str">
        <f>'Module Summary'!B73</f>
        <v>Expanded Modules</v>
      </c>
      <c r="C73" s="287"/>
      <c r="D73" s="287"/>
      <c r="E73" s="287"/>
      <c r="F73" s="313"/>
    </row>
    <row r="74" spans="2:6" hidden="1" x14ac:dyDescent="0.35">
      <c r="B74" s="132" t="str">
        <f>'Module Summary'!B74</f>
        <v>N/A</v>
      </c>
      <c r="C74" s="130"/>
      <c r="D74" s="115"/>
      <c r="E74" s="133">
        <f t="shared" ref="E74" si="3">IF(ISNUMBER(C74*D74),C74*D74,"N/A")</f>
        <v>0</v>
      </c>
      <c r="F74" s="134"/>
    </row>
    <row r="75" spans="2:6" hidden="1" x14ac:dyDescent="0.35">
      <c r="B75" s="49" t="str">
        <f>'Module Summary'!B75</f>
        <v>Subtotal - Expanded Modules</v>
      </c>
      <c r="C75" s="53">
        <f ca="1">SUM(C74:OFFSET(C75,-1,0))</f>
        <v>0</v>
      </c>
      <c r="D75" s="59" t="s">
        <v>19</v>
      </c>
      <c r="E75" s="67">
        <f ca="1">SUM(E74:OFFSET(E75,-1,0))</f>
        <v>0</v>
      </c>
      <c r="F75" s="48"/>
    </row>
    <row r="76" spans="2:6" s="1" customFormat="1" ht="15" thickBot="1" x14ac:dyDescent="0.4">
      <c r="B76" s="50" t="str">
        <f>'Module Summary'!B76</f>
        <v>Grand Total</v>
      </c>
      <c r="C76" s="54">
        <f ca="1">SUM(C72,C75)</f>
        <v>0</v>
      </c>
      <c r="D76" s="68" t="s">
        <v>19</v>
      </c>
      <c r="E76" s="69">
        <f ca="1">SUM(E72,E75)</f>
        <v>0</v>
      </c>
      <c r="F76" s="51"/>
    </row>
    <row r="77" spans="2:6" x14ac:dyDescent="0.35"/>
    <row r="78" spans="2:6" hidden="1" x14ac:dyDescent="0.35"/>
    <row r="79" spans="2:6" hidden="1" x14ac:dyDescent="0.35"/>
    <row r="80" spans="2:6" hidden="1"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sheetData>
  <sheetProtection password="E125" sheet="1" objects="1" scenarios="1" formatRows="0"/>
  <mergeCells count="4">
    <mergeCell ref="B2:F2"/>
    <mergeCell ref="B5:F5"/>
    <mergeCell ref="B73:F73"/>
    <mergeCell ref="C3:F3"/>
  </mergeCells>
  <conditionalFormatting sqref="C3:F3">
    <cfRule type="expression" dxfId="18" priority="271">
      <formula>#REF!=#REF!</formula>
    </cfRule>
  </conditionalFormatting>
  <dataValidations count="1">
    <dataValidation type="decimal" operator="greaterThanOrEqual" allowBlank="1" showErrorMessage="1" errorTitle="Invalid Entry" error="Please enter numeric values only and type any text in the comments column." sqref="C74:D74 C6:D71">
      <formula1>0</formula1>
    </dataValidation>
  </dataValidations>
  <printOptions horizontalCentered="1"/>
  <pageMargins left="0.25" right="0.25" top="0.75" bottom="0.25" header="0.3" footer="0.3"/>
  <pageSetup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45" id="{887F72AF-78D0-48F6-BC7E-38C0035222C2}">
            <xm:f>'Vendor Checklist'!$D$37='Vendor Checklist'!$AA$1</xm:f>
            <x14:dxf>
              <font>
                <b/>
                <i val="0"/>
                <color theme="0"/>
              </font>
              <fill>
                <patternFill>
                  <bgColor theme="1"/>
                </patternFill>
              </fill>
            </x14:dxf>
          </x14:cfRule>
          <xm:sqref>C74:D74 C6:D71</xm:sqref>
        </x14:conditionalFormatting>
        <x14:conditionalFormatting xmlns:xm="http://schemas.microsoft.com/office/excel/2006/main">
          <x14:cfRule type="expression" priority="447" id="{FE394EA9-EC04-4F8C-A36C-6CCAFB4DE9B8}">
            <xm:f>'Vendor Checklist'!$D$37='Vendor Checklist'!$AA$1</xm:f>
            <x14:dxf>
              <fill>
                <patternFill>
                  <bgColor rgb="FFFFFF00"/>
                </patternFill>
              </fill>
            </x14:dxf>
          </x14:cfRule>
          <xm:sqref>F74 F6:F71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E58E1A"/>
    <pageSetUpPr fitToPage="1"/>
  </sheetPr>
  <dimension ref="A1:G113"/>
  <sheetViews>
    <sheetView showGridLines="0" zoomScaleNormal="100" workbookViewId="0">
      <pane ySplit="4" topLeftCell="A5" activePane="bottomLeft" state="frozen"/>
      <selection activeCell="C18" sqref="C18:D18"/>
      <selection pane="bottomLeft" activeCell="C6" sqref="C6"/>
    </sheetView>
  </sheetViews>
  <sheetFormatPr defaultColWidth="0" defaultRowHeight="14.5" zeroHeight="1" x14ac:dyDescent="0.35"/>
  <cols>
    <col min="1" max="1" width="3.7265625" customWidth="1"/>
    <col min="2" max="2" width="41.81640625" customWidth="1"/>
    <col min="3" max="5" width="12.7265625" customWidth="1"/>
    <col min="6" max="6" width="53.7265625" customWidth="1"/>
    <col min="7" max="7" width="3.7265625" customWidth="1"/>
    <col min="8" max="16384" width="9.1796875" hidden="1"/>
  </cols>
  <sheetData>
    <row r="1" spans="2:6" ht="15" thickBot="1" x14ac:dyDescent="0.4"/>
    <row r="2" spans="2:6" s="1" customFormat="1" ht="20.149999999999999" customHeight="1" x14ac:dyDescent="0.35">
      <c r="B2" s="317" t="str">
        <f>'Vendor Checklist'!D6</f>
        <v>Vendor Name</v>
      </c>
      <c r="C2" s="318"/>
      <c r="D2" s="318"/>
      <c r="E2" s="319"/>
      <c r="F2" s="320"/>
    </row>
    <row r="3" spans="2:6" s="1" customFormat="1" ht="30" customHeight="1" x14ac:dyDescent="0.35">
      <c r="B3" s="111" t="str">
        <f ca="1">MID(CELL("Filename",B2),SEARCH("]",CELL("Filename",B2),1)+1,100)</f>
        <v>Train-the-Trainer Training</v>
      </c>
      <c r="C3" s="325" t="str">
        <f ca="1">"Please complete the Estimated Hours and Hourly Rate for " &amp; B3 &amp; ", indicating any additional info or 'No Bid' in the Comments column.  Additional proposed modules can be added in the 'Module Summary' Tab."</f>
        <v>Please complete the Estimated Hours and Hourly Rate for Train-the-Trainer Training, indicating any additional info or 'No Bid' in the Comments column.  Additional proposed modules can be added in the 'Module Summary' Tab.</v>
      </c>
      <c r="D3" s="326"/>
      <c r="E3" s="326"/>
      <c r="F3" s="327"/>
    </row>
    <row r="4" spans="2:6" s="1" customFormat="1" ht="30" customHeight="1" x14ac:dyDescent="0.35">
      <c r="B4" s="71" t="s">
        <v>10</v>
      </c>
      <c r="C4" s="8" t="str">
        <f>'Module Summary'!G4</f>
        <v>Estimated
Hours</v>
      </c>
      <c r="D4" s="8" t="str">
        <f>'Module Summary'!H4</f>
        <v>Hourly
Rate</v>
      </c>
      <c r="E4" s="70" t="str">
        <f>'Module Summary'!I4</f>
        <v>Extended
Cost</v>
      </c>
      <c r="F4" s="72" t="s">
        <v>11</v>
      </c>
    </row>
    <row r="5" spans="2:6" s="1" customFormat="1" ht="15" hidden="1" customHeight="1" x14ac:dyDescent="0.35">
      <c r="B5" s="321" t="str">
        <f>'Module Summary'!B5</f>
        <v>Core Modules</v>
      </c>
      <c r="C5" s="284"/>
      <c r="D5" s="284"/>
      <c r="E5" s="310"/>
      <c r="F5" s="322"/>
    </row>
    <row r="6" spans="2:6" x14ac:dyDescent="0.35">
      <c r="B6" s="135" t="str">
        <f>'Module Summary'!B6</f>
        <v>Accounts Payable</v>
      </c>
      <c r="C6" s="179"/>
      <c r="D6" s="177"/>
      <c r="E6" s="133">
        <f>IF(ISNUMBER(C6*D6),C6*D6,"N/A")</f>
        <v>0</v>
      </c>
      <c r="F6" s="182"/>
    </row>
    <row r="7" spans="2:6" x14ac:dyDescent="0.35">
      <c r="B7" s="135" t="str">
        <f>'Module Summary'!B7</f>
        <v>Bank Reconciliation</v>
      </c>
      <c r="C7" s="179"/>
      <c r="D7" s="177"/>
      <c r="E7" s="133">
        <f t="shared" ref="E7:E71" si="0">IF(ISNUMBER(C7*D7),C7*D7,"N/A")</f>
        <v>0</v>
      </c>
      <c r="F7" s="182"/>
    </row>
    <row r="8" spans="2:6" x14ac:dyDescent="0.35">
      <c r="B8" s="135" t="str">
        <f>'Module Summary'!B8</f>
        <v>Budgeting</v>
      </c>
      <c r="C8" s="179"/>
      <c r="D8" s="179"/>
      <c r="E8" s="133">
        <f t="shared" si="0"/>
        <v>0</v>
      </c>
      <c r="F8" s="182"/>
    </row>
    <row r="9" spans="2:6" x14ac:dyDescent="0.35">
      <c r="B9" s="135" t="str">
        <f>'Module Summary'!B9</f>
        <v>Cash Receipting</v>
      </c>
      <c r="C9" s="179"/>
      <c r="D9" s="179"/>
      <c r="E9" s="133">
        <f t="shared" si="0"/>
        <v>0</v>
      </c>
      <c r="F9" s="182"/>
    </row>
    <row r="10" spans="2:6" x14ac:dyDescent="0.35">
      <c r="B10" s="135" t="str">
        <f>'Module Summary'!B10</f>
        <v>Contract Management</v>
      </c>
      <c r="C10" s="179"/>
      <c r="D10" s="179"/>
      <c r="E10" s="133">
        <f t="shared" si="0"/>
        <v>0</v>
      </c>
      <c r="F10" s="182"/>
    </row>
    <row r="11" spans="2:6" x14ac:dyDescent="0.35">
      <c r="B11" s="135" t="str">
        <f>'Module Summary'!B11</f>
        <v>Fixed Assets</v>
      </c>
      <c r="C11" s="179"/>
      <c r="D11" s="179"/>
      <c r="E11" s="133">
        <f t="shared" si="0"/>
        <v>0</v>
      </c>
      <c r="F11" s="182"/>
    </row>
    <row r="12" spans="2:6" x14ac:dyDescent="0.35">
      <c r="B12" s="135" t="str">
        <f>'Module Summary'!B12</f>
        <v>General and Technical</v>
      </c>
      <c r="C12" s="179"/>
      <c r="D12" s="179"/>
      <c r="E12" s="133">
        <f t="shared" si="0"/>
        <v>0</v>
      </c>
      <c r="F12" s="182"/>
    </row>
    <row r="13" spans="2:6" x14ac:dyDescent="0.35">
      <c r="B13" s="135" t="str">
        <f>'Module Summary'!B13</f>
        <v>General Ledger</v>
      </c>
      <c r="C13" s="179"/>
      <c r="D13" s="179"/>
      <c r="E13" s="133">
        <f t="shared" si="0"/>
        <v>0</v>
      </c>
      <c r="F13" s="182"/>
    </row>
    <row r="14" spans="2:6" x14ac:dyDescent="0.35">
      <c r="B14" s="135" t="str">
        <f>'Module Summary'!B14</f>
        <v>Human Resources</v>
      </c>
      <c r="C14" s="179"/>
      <c r="D14" s="179"/>
      <c r="E14" s="133">
        <f t="shared" si="0"/>
        <v>0</v>
      </c>
      <c r="F14" s="182"/>
    </row>
    <row r="15" spans="2:6" x14ac:dyDescent="0.35">
      <c r="B15" s="135" t="str">
        <f>'Module Summary'!B15</f>
        <v>Misc Billing, Invoicing &amp; AR</v>
      </c>
      <c r="C15" s="179"/>
      <c r="D15" s="179"/>
      <c r="E15" s="133">
        <f t="shared" si="0"/>
        <v>0</v>
      </c>
      <c r="F15" s="182"/>
    </row>
    <row r="16" spans="2:6" x14ac:dyDescent="0.35">
      <c r="B16" s="135" t="str">
        <f>'Module Summary'!B16</f>
        <v>Payroll</v>
      </c>
      <c r="C16" s="179"/>
      <c r="D16" s="179"/>
      <c r="E16" s="133">
        <f t="shared" si="0"/>
        <v>0</v>
      </c>
      <c r="F16" s="182"/>
    </row>
    <row r="17" spans="2:6" x14ac:dyDescent="0.35">
      <c r="B17" s="135" t="str">
        <f>'Module Summary'!B17</f>
        <v>Project and Grant Accounting</v>
      </c>
      <c r="C17" s="179"/>
      <c r="D17" s="179"/>
      <c r="E17" s="133">
        <f t="shared" si="0"/>
        <v>0</v>
      </c>
      <c r="F17" s="182"/>
    </row>
    <row r="18" spans="2:6" x14ac:dyDescent="0.35">
      <c r="B18" s="135" t="str">
        <f>'Module Summary'!B18</f>
        <v>Purchasing</v>
      </c>
      <c r="C18" s="179"/>
      <c r="D18" s="179"/>
      <c r="E18" s="133">
        <f t="shared" si="0"/>
        <v>0</v>
      </c>
      <c r="F18" s="182"/>
    </row>
    <row r="19" spans="2:6" x14ac:dyDescent="0.35">
      <c r="B19" s="135" t="str">
        <f>'Module Summary'!B19</f>
        <v>Time and Attendance</v>
      </c>
      <c r="C19" s="179"/>
      <c r="D19" s="179"/>
      <c r="E19" s="133">
        <f t="shared" ref="E19" si="1">IF(ISNUMBER(C19*D19),C19*D19,"N/A")</f>
        <v>0</v>
      </c>
      <c r="F19" s="182"/>
    </row>
    <row r="20" spans="2:6" x14ac:dyDescent="0.35">
      <c r="B20" s="135" t="str">
        <f>'Module Summary'!B20</f>
        <v>Financial Bundle</v>
      </c>
      <c r="C20" s="179"/>
      <c r="D20" s="179"/>
      <c r="E20" s="133">
        <f t="shared" ref="E20:E21" si="2">IF(ISNUMBER(C20*D20),C20*D20,"N/A")</f>
        <v>0</v>
      </c>
      <c r="F20" s="182"/>
    </row>
    <row r="21" spans="2:6" x14ac:dyDescent="0.35">
      <c r="B21" s="135" t="str">
        <f>'Module Summary'!B21</f>
        <v>HR/Payroll Bundle</v>
      </c>
      <c r="C21" s="179"/>
      <c r="D21" s="179"/>
      <c r="E21" s="133">
        <f t="shared" si="2"/>
        <v>0</v>
      </c>
      <c r="F21" s="182"/>
    </row>
    <row r="22" spans="2:6" x14ac:dyDescent="0.35">
      <c r="B22" s="135" t="str">
        <f>'Module Summary'!B22</f>
        <v>Other Module 1</v>
      </c>
      <c r="C22" s="179"/>
      <c r="D22" s="177"/>
      <c r="E22" s="133">
        <f t="shared" ref="E22:E35" si="3">IF(ISNUMBER(C22*D22),C22*D22,"N/A")</f>
        <v>0</v>
      </c>
      <c r="F22" s="182"/>
    </row>
    <row r="23" spans="2:6" x14ac:dyDescent="0.35">
      <c r="B23" s="135" t="str">
        <f>'Module Summary'!B23</f>
        <v>Other Module 2</v>
      </c>
      <c r="C23" s="179"/>
      <c r="D23" s="177"/>
      <c r="E23" s="133">
        <f t="shared" si="3"/>
        <v>0</v>
      </c>
      <c r="F23" s="182"/>
    </row>
    <row r="24" spans="2:6" x14ac:dyDescent="0.35">
      <c r="B24" s="135" t="str">
        <f>'Module Summary'!B24</f>
        <v>Other Module 3</v>
      </c>
      <c r="C24" s="179"/>
      <c r="D24" s="177"/>
      <c r="E24" s="133">
        <f t="shared" si="3"/>
        <v>0</v>
      </c>
      <c r="F24" s="182"/>
    </row>
    <row r="25" spans="2:6" x14ac:dyDescent="0.35">
      <c r="B25" s="135" t="str">
        <f>'Module Summary'!B25</f>
        <v>Other Module 4</v>
      </c>
      <c r="C25" s="179"/>
      <c r="D25" s="177"/>
      <c r="E25" s="133">
        <f t="shared" si="3"/>
        <v>0</v>
      </c>
      <c r="F25" s="182"/>
    </row>
    <row r="26" spans="2:6" x14ac:dyDescent="0.35">
      <c r="B26" s="135" t="str">
        <f>'Module Summary'!B26</f>
        <v>Other Module 5</v>
      </c>
      <c r="C26" s="179"/>
      <c r="D26" s="177"/>
      <c r="E26" s="133">
        <f t="shared" si="3"/>
        <v>0</v>
      </c>
      <c r="F26" s="182"/>
    </row>
    <row r="27" spans="2:6" x14ac:dyDescent="0.35">
      <c r="B27" s="135" t="str">
        <f>'Module Summary'!B27</f>
        <v>Other Module 6</v>
      </c>
      <c r="C27" s="179"/>
      <c r="D27" s="177"/>
      <c r="E27" s="133">
        <f t="shared" si="3"/>
        <v>0</v>
      </c>
      <c r="F27" s="182"/>
    </row>
    <row r="28" spans="2:6" x14ac:dyDescent="0.35">
      <c r="B28" s="135" t="str">
        <f>'Module Summary'!B28</f>
        <v>Other Module 7</v>
      </c>
      <c r="C28" s="179"/>
      <c r="D28" s="177"/>
      <c r="E28" s="133">
        <f t="shared" si="3"/>
        <v>0</v>
      </c>
      <c r="F28" s="182"/>
    </row>
    <row r="29" spans="2:6" x14ac:dyDescent="0.35">
      <c r="B29" s="135" t="str">
        <f>'Module Summary'!B29</f>
        <v>Other Module 8</v>
      </c>
      <c r="C29" s="179"/>
      <c r="D29" s="177"/>
      <c r="E29" s="133">
        <f t="shared" si="3"/>
        <v>0</v>
      </c>
      <c r="F29" s="182"/>
    </row>
    <row r="30" spans="2:6" x14ac:dyDescent="0.35">
      <c r="B30" s="135" t="str">
        <f>'Module Summary'!B30</f>
        <v>Other Module 9</v>
      </c>
      <c r="C30" s="179"/>
      <c r="D30" s="177"/>
      <c r="E30" s="133">
        <f t="shared" si="3"/>
        <v>0</v>
      </c>
      <c r="F30" s="182"/>
    </row>
    <row r="31" spans="2:6" x14ac:dyDescent="0.35">
      <c r="B31" s="135" t="str">
        <f>'Module Summary'!B31</f>
        <v>Other Module 10</v>
      </c>
      <c r="C31" s="179"/>
      <c r="D31" s="177"/>
      <c r="E31" s="133">
        <f t="shared" si="3"/>
        <v>0</v>
      </c>
      <c r="F31" s="182"/>
    </row>
    <row r="32" spans="2:6" x14ac:dyDescent="0.35">
      <c r="B32" s="135" t="str">
        <f>'Module Summary'!B32</f>
        <v>Other Module 11</v>
      </c>
      <c r="C32" s="179"/>
      <c r="D32" s="177"/>
      <c r="E32" s="133">
        <f t="shared" si="3"/>
        <v>0</v>
      </c>
      <c r="F32" s="182"/>
    </row>
    <row r="33" spans="2:6" x14ac:dyDescent="0.35">
      <c r="B33" s="135" t="str">
        <f>'Module Summary'!B33</f>
        <v>Other Module 12</v>
      </c>
      <c r="C33" s="179"/>
      <c r="D33" s="177"/>
      <c r="E33" s="133">
        <f t="shared" si="3"/>
        <v>0</v>
      </c>
      <c r="F33" s="182"/>
    </row>
    <row r="34" spans="2:6" x14ac:dyDescent="0.35">
      <c r="B34" s="135" t="str">
        <f>'Module Summary'!B34</f>
        <v>Other Module 13</v>
      </c>
      <c r="C34" s="179"/>
      <c r="D34" s="177"/>
      <c r="E34" s="133">
        <f t="shared" si="3"/>
        <v>0</v>
      </c>
      <c r="F34" s="182"/>
    </row>
    <row r="35" spans="2:6" x14ac:dyDescent="0.35">
      <c r="B35" s="135" t="str">
        <f>'Module Summary'!B35</f>
        <v>Other Module 14</v>
      </c>
      <c r="C35" s="179"/>
      <c r="D35" s="177"/>
      <c r="E35" s="133">
        <f t="shared" si="3"/>
        <v>0</v>
      </c>
      <c r="F35" s="182"/>
    </row>
    <row r="36" spans="2:6" x14ac:dyDescent="0.35">
      <c r="B36" s="135" t="str">
        <f>'Module Summary'!B36</f>
        <v>Other Module 15</v>
      </c>
      <c r="C36" s="179"/>
      <c r="D36" s="177"/>
      <c r="E36" s="133">
        <f t="shared" si="0"/>
        <v>0</v>
      </c>
      <c r="F36" s="182"/>
    </row>
    <row r="37" spans="2:6" x14ac:dyDescent="0.35">
      <c r="B37" s="135" t="str">
        <f>'Module Summary'!B37</f>
        <v>Other Module 16</v>
      </c>
      <c r="C37" s="179"/>
      <c r="D37" s="177"/>
      <c r="E37" s="133">
        <f t="shared" si="0"/>
        <v>0</v>
      </c>
      <c r="F37" s="182"/>
    </row>
    <row r="38" spans="2:6" x14ac:dyDescent="0.35">
      <c r="B38" s="135" t="str">
        <f>'Module Summary'!B38</f>
        <v>Other Module 17</v>
      </c>
      <c r="C38" s="179"/>
      <c r="D38" s="177"/>
      <c r="E38" s="133">
        <f t="shared" si="0"/>
        <v>0</v>
      </c>
      <c r="F38" s="182"/>
    </row>
    <row r="39" spans="2:6" x14ac:dyDescent="0.35">
      <c r="B39" s="135" t="str">
        <f>'Module Summary'!B39</f>
        <v>Other Module 18</v>
      </c>
      <c r="C39" s="179"/>
      <c r="D39" s="177"/>
      <c r="E39" s="133">
        <f t="shared" si="0"/>
        <v>0</v>
      </c>
      <c r="F39" s="182"/>
    </row>
    <row r="40" spans="2:6" x14ac:dyDescent="0.35">
      <c r="B40" s="135" t="str">
        <f>'Module Summary'!B40</f>
        <v>Other Module 19</v>
      </c>
      <c r="C40" s="179"/>
      <c r="D40" s="177"/>
      <c r="E40" s="133">
        <f t="shared" si="0"/>
        <v>0</v>
      </c>
      <c r="F40" s="182"/>
    </row>
    <row r="41" spans="2:6" x14ac:dyDescent="0.35">
      <c r="B41" s="135" t="str">
        <f>'Module Summary'!B41</f>
        <v>Other Module 20</v>
      </c>
      <c r="C41" s="179"/>
      <c r="D41" s="177"/>
      <c r="E41" s="133">
        <f t="shared" si="0"/>
        <v>0</v>
      </c>
      <c r="F41" s="182"/>
    </row>
    <row r="42" spans="2:6" x14ac:dyDescent="0.35">
      <c r="B42" s="135" t="str">
        <f>'Module Summary'!B42</f>
        <v>Other Module 21</v>
      </c>
      <c r="C42" s="179"/>
      <c r="D42" s="177"/>
      <c r="E42" s="133">
        <f t="shared" si="0"/>
        <v>0</v>
      </c>
      <c r="F42" s="182"/>
    </row>
    <row r="43" spans="2:6" x14ac:dyDescent="0.35">
      <c r="B43" s="135" t="str">
        <f>'Module Summary'!B43</f>
        <v>Other Module 22</v>
      </c>
      <c r="C43" s="179"/>
      <c r="D43" s="177"/>
      <c r="E43" s="133">
        <f t="shared" si="0"/>
        <v>0</v>
      </c>
      <c r="F43" s="182"/>
    </row>
    <row r="44" spans="2:6" x14ac:dyDescent="0.35">
      <c r="B44" s="135" t="str">
        <f>'Module Summary'!B44</f>
        <v>Other Module 23</v>
      </c>
      <c r="C44" s="179"/>
      <c r="D44" s="177"/>
      <c r="E44" s="133">
        <f t="shared" si="0"/>
        <v>0</v>
      </c>
      <c r="F44" s="182"/>
    </row>
    <row r="45" spans="2:6" x14ac:dyDescent="0.35">
      <c r="B45" s="135" t="str">
        <f>'Module Summary'!B45</f>
        <v>Other Module 24</v>
      </c>
      <c r="C45" s="179"/>
      <c r="D45" s="177"/>
      <c r="E45" s="133">
        <f t="shared" si="0"/>
        <v>0</v>
      </c>
      <c r="F45" s="182"/>
    </row>
    <row r="46" spans="2:6" x14ac:dyDescent="0.35">
      <c r="B46" s="135" t="str">
        <f>'Module Summary'!B46</f>
        <v>Other Module 25</v>
      </c>
      <c r="C46" s="179"/>
      <c r="D46" s="177"/>
      <c r="E46" s="133">
        <f t="shared" si="0"/>
        <v>0</v>
      </c>
      <c r="F46" s="182"/>
    </row>
    <row r="47" spans="2:6" x14ac:dyDescent="0.35">
      <c r="B47" s="135" t="str">
        <f>'Module Summary'!B47</f>
        <v>Other Module 26</v>
      </c>
      <c r="C47" s="179"/>
      <c r="D47" s="177"/>
      <c r="E47" s="133">
        <f t="shared" si="0"/>
        <v>0</v>
      </c>
      <c r="F47" s="182"/>
    </row>
    <row r="48" spans="2:6" x14ac:dyDescent="0.35">
      <c r="B48" s="135" t="str">
        <f>'Module Summary'!B48</f>
        <v>Other Module 27</v>
      </c>
      <c r="C48" s="179"/>
      <c r="D48" s="177"/>
      <c r="E48" s="133">
        <f t="shared" si="0"/>
        <v>0</v>
      </c>
      <c r="F48" s="182"/>
    </row>
    <row r="49" spans="2:6" x14ac:dyDescent="0.35">
      <c r="B49" s="135" t="str">
        <f>'Module Summary'!B49</f>
        <v>Other Module 28</v>
      </c>
      <c r="C49" s="179"/>
      <c r="D49" s="177"/>
      <c r="E49" s="133">
        <f t="shared" si="0"/>
        <v>0</v>
      </c>
      <c r="F49" s="182"/>
    </row>
    <row r="50" spans="2:6" x14ac:dyDescent="0.35">
      <c r="B50" s="135" t="str">
        <f>'Module Summary'!B50</f>
        <v>Other Module 29</v>
      </c>
      <c r="C50" s="179"/>
      <c r="D50" s="177"/>
      <c r="E50" s="133">
        <f t="shared" si="0"/>
        <v>0</v>
      </c>
      <c r="F50" s="182"/>
    </row>
    <row r="51" spans="2:6" x14ac:dyDescent="0.35">
      <c r="B51" s="135" t="str">
        <f>'Module Summary'!B51</f>
        <v>Other Module 30</v>
      </c>
      <c r="C51" s="179"/>
      <c r="D51" s="177"/>
      <c r="E51" s="133">
        <f t="shared" si="0"/>
        <v>0</v>
      </c>
      <c r="F51" s="182"/>
    </row>
    <row r="52" spans="2:6" x14ac:dyDescent="0.35">
      <c r="B52" s="135" t="str">
        <f>'Module Summary'!B52</f>
        <v>Other Module 31</v>
      </c>
      <c r="C52" s="179"/>
      <c r="D52" s="177"/>
      <c r="E52" s="133">
        <f t="shared" si="0"/>
        <v>0</v>
      </c>
      <c r="F52" s="182"/>
    </row>
    <row r="53" spans="2:6" x14ac:dyDescent="0.35">
      <c r="B53" s="135" t="str">
        <f>'Module Summary'!B53</f>
        <v>Other Module 32</v>
      </c>
      <c r="C53" s="179"/>
      <c r="D53" s="177"/>
      <c r="E53" s="133">
        <f t="shared" si="0"/>
        <v>0</v>
      </c>
      <c r="F53" s="182"/>
    </row>
    <row r="54" spans="2:6" x14ac:dyDescent="0.35">
      <c r="B54" s="135" t="str">
        <f>'Module Summary'!B54</f>
        <v>Other Module 33</v>
      </c>
      <c r="C54" s="179"/>
      <c r="D54" s="177"/>
      <c r="E54" s="133">
        <f t="shared" si="0"/>
        <v>0</v>
      </c>
      <c r="F54" s="182"/>
    </row>
    <row r="55" spans="2:6" x14ac:dyDescent="0.35">
      <c r="B55" s="135" t="str">
        <f>'Module Summary'!B55</f>
        <v>Other Module 34</v>
      </c>
      <c r="C55" s="179"/>
      <c r="D55" s="177"/>
      <c r="E55" s="133">
        <f t="shared" si="0"/>
        <v>0</v>
      </c>
      <c r="F55" s="182"/>
    </row>
    <row r="56" spans="2:6" x14ac:dyDescent="0.35">
      <c r="B56" s="135" t="str">
        <f>'Module Summary'!B56</f>
        <v>Other Module 35</v>
      </c>
      <c r="C56" s="179"/>
      <c r="D56" s="177"/>
      <c r="E56" s="133">
        <f t="shared" si="0"/>
        <v>0</v>
      </c>
      <c r="F56" s="182"/>
    </row>
    <row r="57" spans="2:6" x14ac:dyDescent="0.35">
      <c r="B57" s="135" t="str">
        <f>'Module Summary'!B57</f>
        <v>Other Module 36</v>
      </c>
      <c r="C57" s="179"/>
      <c r="D57" s="177"/>
      <c r="E57" s="133">
        <f t="shared" si="0"/>
        <v>0</v>
      </c>
      <c r="F57" s="182"/>
    </row>
    <row r="58" spans="2:6" x14ac:dyDescent="0.35">
      <c r="B58" s="135" t="str">
        <f>'Module Summary'!B58</f>
        <v>Other Module 37</v>
      </c>
      <c r="C58" s="179"/>
      <c r="D58" s="177"/>
      <c r="E58" s="133">
        <f t="shared" si="0"/>
        <v>0</v>
      </c>
      <c r="F58" s="182"/>
    </row>
    <row r="59" spans="2:6" x14ac:dyDescent="0.35">
      <c r="B59" s="135" t="str">
        <f>'Module Summary'!B59</f>
        <v>Other Module 38</v>
      </c>
      <c r="C59" s="179"/>
      <c r="D59" s="177"/>
      <c r="E59" s="133">
        <f t="shared" si="0"/>
        <v>0</v>
      </c>
      <c r="F59" s="182"/>
    </row>
    <row r="60" spans="2:6" x14ac:dyDescent="0.35">
      <c r="B60" s="135" t="str">
        <f>'Module Summary'!B60</f>
        <v>Other Module 39</v>
      </c>
      <c r="C60" s="179"/>
      <c r="D60" s="177"/>
      <c r="E60" s="133">
        <f t="shared" si="0"/>
        <v>0</v>
      </c>
      <c r="F60" s="182"/>
    </row>
    <row r="61" spans="2:6" x14ac:dyDescent="0.35">
      <c r="B61" s="135" t="str">
        <f>'Module Summary'!B61</f>
        <v>Other Module 40</v>
      </c>
      <c r="C61" s="179"/>
      <c r="D61" s="177"/>
      <c r="E61" s="133">
        <f t="shared" si="0"/>
        <v>0</v>
      </c>
      <c r="F61" s="182"/>
    </row>
    <row r="62" spans="2:6" x14ac:dyDescent="0.35">
      <c r="B62" s="135" t="str">
        <f>'Module Summary'!B62</f>
        <v>Other Module 41</v>
      </c>
      <c r="C62" s="179"/>
      <c r="D62" s="177"/>
      <c r="E62" s="133">
        <f t="shared" si="0"/>
        <v>0</v>
      </c>
      <c r="F62" s="182"/>
    </row>
    <row r="63" spans="2:6" x14ac:dyDescent="0.35">
      <c r="B63" s="135" t="str">
        <f>'Module Summary'!B63</f>
        <v>Other Module 42</v>
      </c>
      <c r="C63" s="179"/>
      <c r="D63" s="177"/>
      <c r="E63" s="133">
        <f t="shared" si="0"/>
        <v>0</v>
      </c>
      <c r="F63" s="182"/>
    </row>
    <row r="64" spans="2:6" x14ac:dyDescent="0.35">
      <c r="B64" s="135" t="str">
        <f>'Module Summary'!B64</f>
        <v>Other Module 43</v>
      </c>
      <c r="C64" s="179"/>
      <c r="D64" s="177"/>
      <c r="E64" s="133">
        <f t="shared" si="0"/>
        <v>0</v>
      </c>
      <c r="F64" s="182"/>
    </row>
    <row r="65" spans="2:6" x14ac:dyDescent="0.35">
      <c r="B65" s="135" t="str">
        <f>'Module Summary'!B65</f>
        <v>Other Module 44</v>
      </c>
      <c r="C65" s="179"/>
      <c r="D65" s="177"/>
      <c r="E65" s="133">
        <f t="shared" si="0"/>
        <v>0</v>
      </c>
      <c r="F65" s="182"/>
    </row>
    <row r="66" spans="2:6" x14ac:dyDescent="0.35">
      <c r="B66" s="135" t="str">
        <f>'Module Summary'!B66</f>
        <v>Other Module 45</v>
      </c>
      <c r="C66" s="179"/>
      <c r="D66" s="177"/>
      <c r="E66" s="133">
        <f t="shared" si="0"/>
        <v>0</v>
      </c>
      <c r="F66" s="182"/>
    </row>
    <row r="67" spans="2:6" x14ac:dyDescent="0.35">
      <c r="B67" s="135" t="str">
        <f>'Module Summary'!B67</f>
        <v>Other Module 46</v>
      </c>
      <c r="C67" s="179"/>
      <c r="D67" s="177"/>
      <c r="E67" s="133">
        <f t="shared" si="0"/>
        <v>0</v>
      </c>
      <c r="F67" s="182"/>
    </row>
    <row r="68" spans="2:6" x14ac:dyDescent="0.35">
      <c r="B68" s="135" t="str">
        <f>'Module Summary'!B68</f>
        <v>Other Module 47</v>
      </c>
      <c r="C68" s="179"/>
      <c r="D68" s="177"/>
      <c r="E68" s="133">
        <f t="shared" si="0"/>
        <v>0</v>
      </c>
      <c r="F68" s="182"/>
    </row>
    <row r="69" spans="2:6" x14ac:dyDescent="0.35">
      <c r="B69" s="135" t="str">
        <f>'Module Summary'!B69</f>
        <v>Other Module 48</v>
      </c>
      <c r="C69" s="179"/>
      <c r="D69" s="177"/>
      <c r="E69" s="133">
        <f t="shared" si="0"/>
        <v>0</v>
      </c>
      <c r="F69" s="182"/>
    </row>
    <row r="70" spans="2:6" x14ac:dyDescent="0.35">
      <c r="B70" s="135" t="str">
        <f>'Module Summary'!B70</f>
        <v>Other Module 49</v>
      </c>
      <c r="C70" s="179"/>
      <c r="D70" s="177"/>
      <c r="E70" s="133">
        <f t="shared" si="0"/>
        <v>0</v>
      </c>
      <c r="F70" s="182"/>
    </row>
    <row r="71" spans="2:6" x14ac:dyDescent="0.35">
      <c r="B71" s="135" t="str">
        <f>'Module Summary'!B71</f>
        <v>Other Module 50</v>
      </c>
      <c r="C71" s="179"/>
      <c r="D71" s="177"/>
      <c r="E71" s="133">
        <f t="shared" si="0"/>
        <v>0</v>
      </c>
      <c r="F71" s="182"/>
    </row>
    <row r="72" spans="2:6" hidden="1" x14ac:dyDescent="0.35">
      <c r="B72" s="73" t="str">
        <f>'Module Summary'!B72</f>
        <v>Subtotal - Core Modules</v>
      </c>
      <c r="C72" s="35">
        <f ca="1">SUM(C6:OFFSET(C72,-1,0))</f>
        <v>0</v>
      </c>
      <c r="D72" s="2" t="s">
        <v>19</v>
      </c>
      <c r="E72" s="66">
        <f ca="1">SUM(E6:OFFSET(E72,-1,0))</f>
        <v>0</v>
      </c>
      <c r="F72" s="74"/>
    </row>
    <row r="73" spans="2:6" hidden="1" x14ac:dyDescent="0.35">
      <c r="B73" s="323" t="str">
        <f>'Module Summary'!B73</f>
        <v>Expanded Modules</v>
      </c>
      <c r="C73" s="287"/>
      <c r="D73" s="287"/>
      <c r="E73" s="287"/>
      <c r="F73" s="324"/>
    </row>
    <row r="74" spans="2:6" hidden="1" x14ac:dyDescent="0.35">
      <c r="B74" s="135" t="str">
        <f>'Module Summary'!B74</f>
        <v>N/A</v>
      </c>
      <c r="C74" s="145"/>
      <c r="D74" s="146"/>
      <c r="E74" s="133">
        <f t="shared" ref="E74" si="4">IF(ISNUMBER(C74*D74),C74*D74,"N/A")</f>
        <v>0</v>
      </c>
      <c r="F74" s="136"/>
    </row>
    <row r="75" spans="2:6" hidden="1" x14ac:dyDescent="0.35">
      <c r="B75" s="76" t="str">
        <f>'Module Summary'!B75</f>
        <v>Subtotal - Expanded Modules</v>
      </c>
      <c r="C75" s="53">
        <f ca="1">SUM(C74:OFFSET(C75,-1,0))</f>
        <v>0</v>
      </c>
      <c r="D75" s="59" t="s">
        <v>19</v>
      </c>
      <c r="E75" s="67">
        <f ca="1">SUM(E74:OFFSET(E75,-1,0))</f>
        <v>0</v>
      </c>
      <c r="F75" s="75"/>
    </row>
    <row r="76" spans="2:6" s="1" customFormat="1" ht="15" thickBot="1" x14ac:dyDescent="0.4">
      <c r="B76" s="77" t="str">
        <f>'Module Summary'!B76</f>
        <v>Grand Total</v>
      </c>
      <c r="C76" s="78">
        <f ca="1">SUM(C72,C75)</f>
        <v>0</v>
      </c>
      <c r="D76" s="79" t="s">
        <v>19</v>
      </c>
      <c r="E76" s="80">
        <f ca="1">SUM(E72,E75)</f>
        <v>0</v>
      </c>
      <c r="F76" s="81"/>
    </row>
    <row r="77" spans="2:6" x14ac:dyDescent="0.35"/>
    <row r="78" spans="2:6" x14ac:dyDescent="0.35"/>
    <row r="79" spans="2:6" x14ac:dyDescent="0.35"/>
    <row r="80" spans="2:6"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sheetData>
  <sheetProtection password="E125" sheet="1" objects="1" scenarios="1" formatRows="0"/>
  <mergeCells count="4">
    <mergeCell ref="B2:F2"/>
    <mergeCell ref="B5:F5"/>
    <mergeCell ref="B73:F73"/>
    <mergeCell ref="C3:F3"/>
  </mergeCells>
  <dataValidations count="1">
    <dataValidation type="decimal" operator="greaterThanOrEqual" allowBlank="1" showErrorMessage="1" errorTitle="Invalid Entry" error="Please enter numeric values only and type any text in the comments column." sqref="C74:D74 C6:D71">
      <formula1>0</formula1>
    </dataValidation>
  </dataValidations>
  <printOptions horizontalCentered="1"/>
  <pageMargins left="0.25" right="0.25" top="0.75" bottom="0.25" header="0.3" footer="0.3"/>
  <pageSetup fitToHeight="0" orientation="landscape" r:id="rId1"/>
  <headerFooter scaleWithDoc="0">
    <oddHeader>&amp;C&amp;"-,Bold"County of Boone, MO - ERP System Selection Project 03-13APR17
&amp;"-,Italic"&amp;10Pricing Forms - &amp;A</oddHeader>
  </headerFooter>
  <extLst>
    <ext xmlns:x14="http://schemas.microsoft.com/office/spreadsheetml/2009/9/main" uri="{78C0D931-6437-407d-A8EE-F0AAD7539E65}">
      <x14:conditionalFormattings>
        <x14:conditionalFormatting xmlns:xm="http://schemas.microsoft.com/office/excel/2006/main">
          <x14:cfRule type="expression" priority="449" id="{2659E861-8C1D-4C04-B470-87AD91FF17EE}">
            <xm:f>'Vendor Checklist'!$D$37='Vendor Checklist'!$AA$1</xm:f>
            <x14:dxf>
              <font>
                <b/>
                <i val="0"/>
                <color theme="0"/>
              </font>
              <fill>
                <patternFill>
                  <bgColor theme="1"/>
                </patternFill>
              </fill>
            </x14:dxf>
          </x14:cfRule>
          <xm:sqref>C74:D74 C6:D71</xm:sqref>
        </x14:conditionalFormatting>
        <x14:conditionalFormatting xmlns:xm="http://schemas.microsoft.com/office/excel/2006/main">
          <x14:cfRule type="expression" priority="451" id="{7E74402E-BEC9-41B3-9402-D7773C6EA257}">
            <xm:f>'Vendor Checklist'!$D$37='Vendor Checklist'!$AA$1</xm:f>
            <x14:dxf>
              <fill>
                <patternFill>
                  <bgColor rgb="FFFFFF00"/>
                </patternFill>
              </fill>
            </x14:dxf>
          </x14:cfRule>
          <xm:sqref>F74 F6:F71</xm:sqref>
        </x14:conditionalFormatting>
        <x14:conditionalFormatting xmlns:xm="http://schemas.microsoft.com/office/excel/2006/main">
          <x14:cfRule type="expression" priority="453" id="{3BE716B5-0F5A-43DB-BF28-617E60514D4F}">
            <xm:f>'Vendor Checklist'!$D$37='Vendor Checklist'!$AA$1</xm:f>
            <x14:dxf>
              <font>
                <color theme="0"/>
              </font>
            </x14:dxf>
          </x14:cfRule>
          <xm:sqref>C3:F3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dde94c7-3a70-4d9b-ba7e-9849f64a0528">
      <Value>7</Value>
      <Value>6</Value>
    </TaxCatchAll>
    <m313429e0e3e4c31a09a513f07c3196b xmlns="edde94c7-3a70-4d9b-ba7e-9849f64a0528">
      <Terms xmlns="http://schemas.microsoft.com/office/infopath/2007/PartnerControls"/>
    </m313429e0e3e4c31a09a513f07c3196b>
    <TaxKeywordTaxHTField xmlns="edde94c7-3a70-4d9b-ba7e-9849f64a0528">
      <Terms xmlns="http://schemas.microsoft.com/office/infopath/2007/PartnerControls"/>
    </TaxKeywordTaxHTField>
    <b02ef9c9ba2b47a7a966ec85f27fc64b xmlns="edde94c7-3a70-4d9b-ba7e-9849f64a0528">
      <Terms xmlns="http://schemas.microsoft.com/office/infopath/2007/PartnerControls">
        <TermInfo xmlns="http://schemas.microsoft.com/office/infopath/2007/PartnerControls">
          <TermName xmlns="http://schemas.microsoft.com/office/infopath/2007/PartnerControls">ITC Team Site</TermName>
          <TermId xmlns="http://schemas.microsoft.com/office/infopath/2007/PartnerControls">266c735b-a207-4d73-9b04-233fd0cdc188</TermId>
        </TermInfo>
      </Terms>
    </b02ef9c9ba2b47a7a966ec85f27fc64b>
    <hd313e3cdfe647b3a6b09e2e2bc5fac2 xmlns="edde94c7-3a70-4d9b-ba7e-9849f64a0528">
      <Terms xmlns="http://schemas.microsoft.com/office/infopath/2007/PartnerControls">
        <TermInfo xmlns="http://schemas.microsoft.com/office/infopath/2007/PartnerControls">
          <TermName xmlns="http://schemas.microsoft.com/office/infopath/2007/PartnerControls">Work Team</TermName>
          <TermId xmlns="http://schemas.microsoft.com/office/infopath/2007/PartnerControls">bed5c3ad-62ff-4293-848a-f85524d4b261</TermId>
        </TermInfo>
      </Terms>
    </hd313e3cdfe647b3a6b09e2e2bc5fac2>
    <ac28b01270a741659ca1702f61e5905d xmlns="edde94c7-3a70-4d9b-ba7e-9849f64a0528">
      <Terms xmlns="http://schemas.microsoft.com/office/infopath/2007/PartnerControls"/>
    </ac28b01270a741659ca1702f61e5905d>
    <n098ebb87c784f83a42ec9af1bd9cecf xmlns="edde94c7-3a70-4d9b-ba7e-9849f64a0528">
      <Terms xmlns="http://schemas.microsoft.com/office/infopath/2007/PartnerControls"/>
    </n098ebb87c784f83a42ec9af1bd9cecf>
    <Owner xmlns="edde94c7-3a70-4d9b-ba7e-9849f64a0528">
      <UserInfo>
        <DisplayName/>
        <AccountId xsi:nil="true"/>
        <AccountType/>
      </UserInfo>
    </Owner>
    <_dlc_DocId xmlns="edde94c7-3a70-4d9b-ba7e-9849f64a0528">URFXNPDEYEJT-238775305-406</_dlc_DocId>
    <_dlc_DocIdUrl xmlns="edde94c7-3a70-4d9b-ba7e-9849f64a0528">
      <Url>https://plantemoran.sharepoint.com/sites/C007183/J013062/_layouts/15/DocIdRedir.aspx?ID=URFXNPDEYEJT-238775305-406</Url>
      <Description>URFXNPDEYEJT-238775305-406</Description>
    </_dlc_DocIdUrl>
    <DeliverableYear xmlns="edde94c7-3a70-4d9b-ba7e-9849f64a0528" xsi:nil="true"/>
    <Delete xmlns="edde94c7-3a70-4d9b-ba7e-9849f64a0528">false</Dele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SPARK.Document" ma:contentTypeID="0x01010045287B932D1C4739A0C406ADC0B4048A00DD05180C96DD0C4CA513F59B708EE288" ma:contentTypeVersion="12" ma:contentTypeDescription="SPARK Document" ma:contentTypeScope="" ma:versionID="d3a9cdbf7531e98d40e39c5fbdb01083">
  <xsd:schema xmlns:xsd="http://www.w3.org/2001/XMLSchema" xmlns:xs="http://www.w3.org/2001/XMLSchema" xmlns:p="http://schemas.microsoft.com/office/2006/metadata/properties" xmlns:ns2="edde94c7-3a70-4d9b-ba7e-9849f64a0528" xmlns:ns3="4f7b583b-b50c-4d2b-8fad-0dc164e133c1" targetNamespace="http://schemas.microsoft.com/office/2006/metadata/properties" ma:root="true" ma:fieldsID="17224eafa8a3f6f0c020db632e5ac276" ns2:_="" ns3:_="">
    <xsd:import namespace="edde94c7-3a70-4d9b-ba7e-9849f64a0528"/>
    <xsd:import namespace="4f7b583b-b50c-4d2b-8fad-0dc164e133c1"/>
    <xsd:element name="properties">
      <xsd:complexType>
        <xsd:sequence>
          <xsd:element name="documentManagement">
            <xsd:complexType>
              <xsd:all>
                <xsd:element ref="ns2:_dlc_DocId" minOccurs="0"/>
                <xsd:element ref="ns2:_dlc_DocIdUrl" minOccurs="0"/>
                <xsd:element ref="ns2:_dlc_DocIdPersistId" minOccurs="0"/>
                <xsd:element ref="ns2:b02ef9c9ba2b47a7a966ec85f27fc64b" minOccurs="0"/>
                <xsd:element ref="ns2:TaxCatchAll" minOccurs="0"/>
                <xsd:element ref="ns2:TaxCatchAllLabel" minOccurs="0"/>
                <xsd:element ref="ns2:hd313e3cdfe647b3a6b09e2e2bc5fac2" minOccurs="0"/>
                <xsd:element ref="ns2:Owner" minOccurs="0"/>
                <xsd:element ref="ns2:ac28b01270a741659ca1702f61e5905d" minOccurs="0"/>
                <xsd:element ref="ns2:m313429e0e3e4c31a09a513f07c3196b" minOccurs="0"/>
                <xsd:element ref="ns2:n098ebb87c784f83a42ec9af1bd9cecf" minOccurs="0"/>
                <xsd:element ref="ns2:TaxKeywordTaxHTField" minOccurs="0"/>
                <xsd:element ref="ns2:Delete" minOccurs="0"/>
                <xsd:element ref="ns2:DeliverableYea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de94c7-3a70-4d9b-ba7e-9849f64a052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b02ef9c9ba2b47a7a966ec85f27fc64b" ma:index="11" nillable="true" ma:taxonomy="true" ma:internalName="b02ef9c9ba2b47a7a966ec85f27fc64b" ma:taxonomyFieldName="Team" ma:displayName="Team" ma:default="1;#County of Boone MO|069e4432-fb4f-4686-be12-25d38819d927" ma:fieldId="{b02ef9c9-ba2b-47a7-a966-ec85f27fc64b}" ma:taxonomyMulti="true" ma:sspId="44701a1a-db80-47b1-aa05-ddfc6fba7142" ma:termSetId="d83f45c7-0384-4dc7-969f-a0592f71ae63"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1ef735ab-f1c2-4a58-889b-c33f3202ff19}" ma:internalName="TaxCatchAll" ma:showField="CatchAllData" ma:web="edde94c7-3a70-4d9b-ba7e-9849f64a0528">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1ef735ab-f1c2-4a58-889b-c33f3202ff19}" ma:internalName="TaxCatchAllLabel" ma:readOnly="true" ma:showField="CatchAllDataLabel" ma:web="edde94c7-3a70-4d9b-ba7e-9849f64a0528">
      <xsd:complexType>
        <xsd:complexContent>
          <xsd:extension base="dms:MultiChoiceLookup">
            <xsd:sequence>
              <xsd:element name="Value" type="dms:Lookup" maxOccurs="unbounded" minOccurs="0" nillable="true"/>
            </xsd:sequence>
          </xsd:extension>
        </xsd:complexContent>
      </xsd:complexType>
    </xsd:element>
    <xsd:element name="hd313e3cdfe647b3a6b09e2e2bc5fac2" ma:index="15" nillable="true" ma:taxonomy="true" ma:internalName="hd313e3cdfe647b3a6b09e2e2bc5fac2" ma:taxonomyFieldName="TeamType" ma:displayName="Team Type" ma:default="2;#Engagement|e0bc32a7-2c83-472f-b6d7-c829e64d00a7" ma:fieldId="{1d313e3c-dfe6-47b3-a6b0-9e2e2bc5fac2}" ma:sspId="44701a1a-db80-47b1-aa05-ddfc6fba7142" ma:termSetId="14664bb3-b598-4762-9d05-d5b859d6e09b" ma:anchorId="00000000-0000-0000-0000-000000000000" ma:open="false" ma:isKeyword="false">
      <xsd:complexType>
        <xsd:sequence>
          <xsd:element ref="pc:Terms" minOccurs="0" maxOccurs="1"/>
        </xsd:sequence>
      </xsd:complexType>
    </xsd:element>
    <xsd:element name="Owner" ma:index="17" nillable="true" ma:displayName="Owner" ma:description="Please select the owner this content applied to" ma:hidden="true" ma:list="UserInfo"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28b01270a741659ca1702f61e5905d" ma:index="18" nillable="true" ma:taxonomy="true" ma:internalName="ac28b01270a741659ca1702f61e5905d" ma:taxonomyFieldName="ResourceType" ma:displayName="Resource Type" ma:readOnly="false" ma:fieldId="{ac28b012-70a7-4165-9ca1-702f61e5905d}" ma:sspId="44701a1a-db80-47b1-aa05-ddfc6fba7142" ma:termSetId="5792e98d-b39f-42d0-961b-31f9dd407dee" ma:anchorId="00000000-0000-0000-0000-000000000000" ma:open="false" ma:isKeyword="false">
      <xsd:complexType>
        <xsd:sequence>
          <xsd:element ref="pc:Terms" minOccurs="0" maxOccurs="1"/>
        </xsd:sequence>
      </xsd:complexType>
    </xsd:element>
    <xsd:element name="m313429e0e3e4c31a09a513f07c3196b" ma:index="20" nillable="true" ma:taxonomy="true" ma:internalName="m313429e0e3e4c31a09a513f07c3196b" ma:taxonomyFieldName="CardType" ma:displayName="Card Type" ma:readOnly="false" ma:fieldId="{6313429e-0e3e-4c31-a09a-513f07c3196b}" ma:sspId="44701a1a-db80-47b1-aa05-ddfc6fba7142" ma:termSetId="1cf24322-559c-4176-9f6a-b42e4aadb548" ma:anchorId="00000000-0000-0000-0000-000000000000" ma:open="false" ma:isKeyword="false">
      <xsd:complexType>
        <xsd:sequence>
          <xsd:element ref="pc:Terms" minOccurs="0" maxOccurs="1"/>
        </xsd:sequence>
      </xsd:complexType>
    </xsd:element>
    <xsd:element name="n098ebb87c784f83a42ec9af1bd9cecf" ma:index="22" nillable="true" ma:taxonomy="true" ma:internalName="n098ebb87c784f83a42ec9af1bd9cecf" ma:taxonomyFieldName="Topic" ma:displayName="Topic" ma:readOnly="false" ma:fieldId="{7098ebb8-7c78-4f83-a42e-c9af1bd9cecf}" ma:taxonomyMulti="true" ma:sspId="44701a1a-db80-47b1-aa05-ddfc6fba7142" ma:termSetId="8ca3fd85-7b5c-42e6-a6be-bfca5e182723" ma:anchorId="00000000-0000-0000-0000-000000000000" ma:open="false" ma:isKeyword="false">
      <xsd:complexType>
        <xsd:sequence>
          <xsd:element ref="pc:Terms" minOccurs="0" maxOccurs="1"/>
        </xsd:sequence>
      </xsd:complexType>
    </xsd:element>
    <xsd:element name="TaxKeywordTaxHTField" ma:index="24" nillable="true" ma:taxonomy="true" ma:internalName="TaxKeywordTaxHTField" ma:taxonomyFieldName="TaxKeyword" ma:displayName="Enterprise Keywords" ma:readOnly="false" ma:fieldId="{23f27201-bee3-471e-b2e7-b64fd8b7ca38}" ma:taxonomyMulti="true" ma:sspId="44701a1a-db80-47b1-aa05-ddfc6fba7142" ma:termSetId="00000000-0000-0000-0000-000000000000" ma:anchorId="00000000-0000-0000-0000-000000000000" ma:open="true" ma:isKeyword="true">
      <xsd:complexType>
        <xsd:sequence>
          <xsd:element ref="pc:Terms" minOccurs="0" maxOccurs="1"/>
        </xsd:sequence>
      </xsd:complexType>
    </xsd:element>
    <xsd:element name="Delete" ma:index="26" nillable="true" ma:displayName="Delete" ma:default="0" ma:description="" ma:internalName="Delete">
      <xsd:simpleType>
        <xsd:restriction base="dms:Boolean"/>
      </xsd:simpleType>
    </xsd:element>
    <xsd:element name="DeliverableYear" ma:index="27" nillable="true" ma:displayName="Deliverable Year" ma:description="" ma:internalName="Deliverabl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7b583b-b50c-4d2b-8fad-0dc164e133c1" elementFormDefault="qualified">
    <xsd:import namespace="http://schemas.microsoft.com/office/2006/documentManagement/types"/>
    <xsd:import namespace="http://schemas.microsoft.com/office/infopath/2007/PartnerControls"/>
    <xsd:element name="SharedWithUsers" ma:index="2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FCCAB33-5F17-4688-B5A3-1C4688C98274}">
  <ds:schemaRefs>
    <ds:schemaRef ds:uri="http://purl.org/dc/elements/1.1/"/>
    <ds:schemaRef ds:uri="http://purl.org/dc/terms/"/>
    <ds:schemaRef ds:uri="http://www.w3.org/XML/1998/namespace"/>
    <ds:schemaRef ds:uri="http://schemas.microsoft.com/office/2006/documentManagement/types"/>
    <ds:schemaRef ds:uri="4f7b583b-b50c-4d2b-8fad-0dc164e133c1"/>
    <ds:schemaRef ds:uri="http://purl.org/dc/dcmitype/"/>
    <ds:schemaRef ds:uri="http://schemas.microsoft.com/office/2006/metadata/properties"/>
    <ds:schemaRef ds:uri="http://schemas.openxmlformats.org/package/2006/metadata/core-properties"/>
    <ds:schemaRef ds:uri="http://schemas.microsoft.com/office/infopath/2007/PartnerControls"/>
    <ds:schemaRef ds:uri="edde94c7-3a70-4d9b-ba7e-9849f64a0528"/>
  </ds:schemaRefs>
</ds:datastoreItem>
</file>

<file path=customXml/itemProps2.xml><?xml version="1.0" encoding="utf-8"?>
<ds:datastoreItem xmlns:ds="http://schemas.openxmlformats.org/officeDocument/2006/customXml" ds:itemID="{01598F5C-FEE0-4860-AB82-9F62EA40B5AE}">
  <ds:schemaRefs>
    <ds:schemaRef ds:uri="http://schemas.microsoft.com/sharepoint/v3/contenttype/forms"/>
  </ds:schemaRefs>
</ds:datastoreItem>
</file>

<file path=customXml/itemProps3.xml><?xml version="1.0" encoding="utf-8"?>
<ds:datastoreItem xmlns:ds="http://schemas.openxmlformats.org/officeDocument/2006/customXml" ds:itemID="{2DE0F9DF-D19D-4C4C-B6A7-33E8CD4059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de94c7-3a70-4d9b-ba7e-9849f64a0528"/>
    <ds:schemaRef ds:uri="4f7b583b-b50c-4d2b-8fad-0dc164e133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29BF383-A0D5-4FC2-AA39-16473A11865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24</vt:i4>
      </vt:variant>
    </vt:vector>
  </HeadingPairs>
  <TitlesOfParts>
    <vt:vector size="38" baseType="lpstr">
      <vt:lpstr>Vendor Checklist</vt:lpstr>
      <vt:lpstr>Proposal Summary</vt:lpstr>
      <vt:lpstr>Module Summary</vt:lpstr>
      <vt:lpstr>Module Information</vt:lpstr>
      <vt:lpstr>Application Software</vt:lpstr>
      <vt:lpstr>Other Software</vt:lpstr>
      <vt:lpstr>Hardware</vt:lpstr>
      <vt:lpstr>Implementation Services</vt:lpstr>
      <vt:lpstr>Train-the-Trainer Training</vt:lpstr>
      <vt:lpstr>Optional End-User Training</vt:lpstr>
      <vt:lpstr>Data Conversion Services</vt:lpstr>
      <vt:lpstr>Interfaces</vt:lpstr>
      <vt:lpstr>Modifications</vt:lpstr>
      <vt:lpstr>Other Implementation Services</vt:lpstr>
      <vt:lpstr>'Application Software'!Print_Area</vt:lpstr>
      <vt:lpstr>'Data Conversion Services'!Print_Area</vt:lpstr>
      <vt:lpstr>Hardware!Print_Area</vt:lpstr>
      <vt:lpstr>'Implementation Services'!Print_Area</vt:lpstr>
      <vt:lpstr>Interfaces!Print_Area</vt:lpstr>
      <vt:lpstr>Modifications!Print_Area</vt:lpstr>
      <vt:lpstr>'Module Information'!Print_Area</vt:lpstr>
      <vt:lpstr>'Module Summary'!Print_Area</vt:lpstr>
      <vt:lpstr>'Optional End-User Training'!Print_Area</vt:lpstr>
      <vt:lpstr>'Other Implementation Services'!Print_Area</vt:lpstr>
      <vt:lpstr>'Other Software'!Print_Area</vt:lpstr>
      <vt:lpstr>'Proposal Summary'!Print_Area</vt:lpstr>
      <vt:lpstr>'Train-the-Trainer Training'!Print_Area</vt:lpstr>
      <vt:lpstr>'Vendor Checklist'!Print_Area</vt:lpstr>
      <vt:lpstr>'Application Software'!Print_Titles</vt:lpstr>
      <vt:lpstr>Hardware!Print_Titles</vt:lpstr>
      <vt:lpstr>'Implementation Services'!Print_Titles</vt:lpstr>
      <vt:lpstr>'Module Information'!Print_Titles</vt:lpstr>
      <vt:lpstr>'Module Summary'!Print_Titles</vt:lpstr>
      <vt:lpstr>'Optional End-User Training'!Print_Titles</vt:lpstr>
      <vt:lpstr>'Other Implementation Services'!Print_Titles</vt:lpstr>
      <vt:lpstr>'Other Software'!Print_Titles</vt:lpstr>
      <vt:lpstr>'Proposal Summary'!Print_Titles</vt:lpstr>
      <vt:lpstr>'Train-the-Trainer Training'!Print_Titles</vt:lpstr>
    </vt:vector>
  </TitlesOfParts>
  <Company>Plante &amp; Moran,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chris.moshier</dc:creator>
  <cp:lastModifiedBy>"%username%"</cp:lastModifiedBy>
  <cp:lastPrinted>2017-03-09T17:45:39Z</cp:lastPrinted>
  <dcterms:created xsi:type="dcterms:W3CDTF">2012-05-06T23:57:34Z</dcterms:created>
  <dcterms:modified xsi:type="dcterms:W3CDTF">2017-03-09T21:32:31Z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0x01010045287B932D1C4739A0C406ADC0B4048A00DD05180C96DD0C4CA513F59B708EE288</vt:lpwstr>
  </property>
  <property fmtid="{D5CDD505-2E9C-101B-9397-08002B2CF9AE}" pid="3" name="MC Project Type">
    <vt:lpwstr/>
  </property>
  <property fmtid="{D5CDD505-2E9C-101B-9397-08002B2CF9AE}" pid="4" name="Industry">
    <vt:lpwstr/>
  </property>
  <property fmtid="{D5CDD505-2E9C-101B-9397-08002B2CF9AE}" pid="5" name="MC_x0020_Firm_x0020_Practice_x0020_Group">
    <vt:lpwstr/>
  </property>
  <property fmtid="{D5CDD505-2E9C-101B-9397-08002B2CF9AE}" pid="6" name="MC Firm Practice Group">
    <vt:lpwstr/>
  </property>
  <property fmtid="{D5CDD505-2E9C-101B-9397-08002B2CF9AE}" pid="7" name="TaxKeyword">
    <vt:lpwstr/>
  </property>
  <property fmtid="{D5CDD505-2E9C-101B-9397-08002B2CF9AE}" pid="8" name="Topic">
    <vt:lpwstr/>
  </property>
  <property fmtid="{D5CDD505-2E9C-101B-9397-08002B2CF9AE}" pid="9" name="Team">
    <vt:lpwstr>6;#ITC Team Site|266c735b-a207-4d73-9b04-233fd0cdc188</vt:lpwstr>
  </property>
  <property fmtid="{D5CDD505-2E9C-101B-9397-08002B2CF9AE}" pid="10" name="TeamType">
    <vt:lpwstr>7;#Work Team|bed5c3ad-62ff-4293-848a-f85524d4b261</vt:lpwstr>
  </property>
  <property fmtid="{D5CDD505-2E9C-101B-9397-08002B2CF9AE}" pid="11" name="ResourceType">
    <vt:lpwstr/>
  </property>
  <property fmtid="{D5CDD505-2E9C-101B-9397-08002B2CF9AE}" pid="12" name="_dlc_DocIdItemGuid">
    <vt:lpwstr>8514c2cb-6a96-4adc-be46-951acc8d453c</vt:lpwstr>
  </property>
  <property fmtid="{D5CDD505-2E9C-101B-9397-08002B2CF9AE}" pid="13" name="CardType">
    <vt:lpwstr/>
  </property>
</Properties>
</file>